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revize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revize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revize 01 Pol'!$A$1:$X$443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2" i="1"/>
  <c r="F42" i="1"/>
  <c r="G41" i="1"/>
  <c r="F41" i="1"/>
  <c r="G39" i="1"/>
  <c r="F39" i="1"/>
  <c r="G442" i="12"/>
  <c r="BA438" i="12"/>
  <c r="BA418" i="12"/>
  <c r="BA283" i="12"/>
  <c r="BA248" i="12"/>
  <c r="BA191" i="12"/>
  <c r="BA117" i="12"/>
  <c r="BA87" i="12"/>
  <c r="BA84" i="12"/>
  <c r="BA83" i="12"/>
  <c r="BA81" i="12"/>
  <c r="BA80" i="12"/>
  <c r="BA78" i="12"/>
  <c r="BA77" i="12"/>
  <c r="BA75" i="12"/>
  <c r="BA74" i="12"/>
  <c r="BA72" i="12"/>
  <c r="BA71" i="12"/>
  <c r="BA69" i="12"/>
  <c r="BA68" i="12"/>
  <c r="BA32" i="12"/>
  <c r="BA29" i="12"/>
  <c r="BA21" i="12"/>
  <c r="G8" i="12"/>
  <c r="G9" i="12"/>
  <c r="M9" i="12" s="1"/>
  <c r="M8" i="12" s="1"/>
  <c r="I9" i="12"/>
  <c r="K9" i="12"/>
  <c r="K8" i="12" s="1"/>
  <c r="O9" i="12"/>
  <c r="O8" i="12" s="1"/>
  <c r="Q9" i="12"/>
  <c r="Q8" i="12" s="1"/>
  <c r="V9" i="12"/>
  <c r="G12" i="12"/>
  <c r="I12" i="12"/>
  <c r="I8" i="12" s="1"/>
  <c r="K12" i="12"/>
  <c r="M12" i="12"/>
  <c r="O12" i="12"/>
  <c r="Q12" i="12"/>
  <c r="V12" i="12"/>
  <c r="G15" i="12"/>
  <c r="I15" i="12"/>
  <c r="K15" i="12"/>
  <c r="M15" i="12"/>
  <c r="O15" i="12"/>
  <c r="Q15" i="12"/>
  <c r="V15" i="12"/>
  <c r="V8" i="12" s="1"/>
  <c r="G19" i="12"/>
  <c r="I19" i="12"/>
  <c r="K19" i="12"/>
  <c r="M19" i="12"/>
  <c r="O19" i="12"/>
  <c r="Q19" i="12"/>
  <c r="V19" i="12"/>
  <c r="G22" i="12"/>
  <c r="M22" i="12" s="1"/>
  <c r="I22" i="12"/>
  <c r="K22" i="12"/>
  <c r="O22" i="12"/>
  <c r="Q22" i="12"/>
  <c r="V22" i="12"/>
  <c r="G25" i="12"/>
  <c r="V25" i="12"/>
  <c r="G26" i="12"/>
  <c r="M26" i="12" s="1"/>
  <c r="M25" i="12" s="1"/>
  <c r="I26" i="12"/>
  <c r="K26" i="12"/>
  <c r="K25" i="12" s="1"/>
  <c r="O26" i="12"/>
  <c r="O25" i="12" s="1"/>
  <c r="Q26" i="12"/>
  <c r="Q25" i="12" s="1"/>
  <c r="V26" i="12"/>
  <c r="G28" i="12"/>
  <c r="I28" i="12"/>
  <c r="I25" i="12" s="1"/>
  <c r="K28" i="12"/>
  <c r="M28" i="12"/>
  <c r="O28" i="12"/>
  <c r="Q28" i="12"/>
  <c r="V28" i="12"/>
  <c r="G31" i="12"/>
  <c r="I31" i="12"/>
  <c r="K31" i="12"/>
  <c r="M31" i="12"/>
  <c r="O31" i="12"/>
  <c r="Q31" i="12"/>
  <c r="V31" i="12"/>
  <c r="K66" i="12"/>
  <c r="G67" i="12"/>
  <c r="M67" i="12" s="1"/>
  <c r="I67" i="12"/>
  <c r="I66" i="12" s="1"/>
  <c r="K67" i="12"/>
  <c r="O67" i="12"/>
  <c r="O66" i="12" s="1"/>
  <c r="Q67" i="12"/>
  <c r="Q66" i="12" s="1"/>
  <c r="V67" i="12"/>
  <c r="V66" i="12" s="1"/>
  <c r="G70" i="12"/>
  <c r="M70" i="12" s="1"/>
  <c r="I70" i="12"/>
  <c r="K70" i="12"/>
  <c r="O70" i="12"/>
  <c r="Q70" i="12"/>
  <c r="V70" i="12"/>
  <c r="G73" i="12"/>
  <c r="I73" i="12"/>
  <c r="K73" i="12"/>
  <c r="M73" i="12"/>
  <c r="O73" i="12"/>
  <c r="Q73" i="12"/>
  <c r="V73" i="12"/>
  <c r="G76" i="12"/>
  <c r="I76" i="12"/>
  <c r="K76" i="12"/>
  <c r="M76" i="12"/>
  <c r="O76" i="12"/>
  <c r="Q76" i="12"/>
  <c r="V76" i="12"/>
  <c r="G79" i="12"/>
  <c r="I79" i="12"/>
  <c r="K79" i="12"/>
  <c r="M79" i="12"/>
  <c r="O79" i="12"/>
  <c r="Q79" i="12"/>
  <c r="V79" i="12"/>
  <c r="G82" i="12"/>
  <c r="I82" i="12"/>
  <c r="K82" i="12"/>
  <c r="M82" i="12"/>
  <c r="O82" i="12"/>
  <c r="Q82" i="12"/>
  <c r="V82" i="12"/>
  <c r="I85" i="12"/>
  <c r="K85" i="12"/>
  <c r="G86" i="12"/>
  <c r="M86" i="12" s="1"/>
  <c r="M85" i="12" s="1"/>
  <c r="I86" i="12"/>
  <c r="K86" i="12"/>
  <c r="O86" i="12"/>
  <c r="O85" i="12" s="1"/>
  <c r="Q86" i="12"/>
  <c r="Q85" i="12" s="1"/>
  <c r="V86" i="12"/>
  <c r="V85" i="12" s="1"/>
  <c r="G90" i="12"/>
  <c r="I90" i="12"/>
  <c r="I89" i="12" s="1"/>
  <c r="K90" i="12"/>
  <c r="K89" i="12" s="1"/>
  <c r="M90" i="12"/>
  <c r="O90" i="12"/>
  <c r="O89" i="12" s="1"/>
  <c r="Q90" i="12"/>
  <c r="Q89" i="12" s="1"/>
  <c r="V90" i="12"/>
  <c r="G108" i="12"/>
  <c r="I108" i="12"/>
  <c r="K108" i="12"/>
  <c r="M108" i="12"/>
  <c r="O108" i="12"/>
  <c r="Q108" i="12"/>
  <c r="V108" i="12"/>
  <c r="V89" i="12" s="1"/>
  <c r="G111" i="12"/>
  <c r="G89" i="12" s="1"/>
  <c r="I111" i="12"/>
  <c r="K111" i="12"/>
  <c r="O111" i="12"/>
  <c r="Q111" i="12"/>
  <c r="V111" i="12"/>
  <c r="K115" i="12"/>
  <c r="O115" i="12"/>
  <c r="Q115" i="12"/>
  <c r="G116" i="12"/>
  <c r="M116" i="12" s="1"/>
  <c r="M115" i="12" s="1"/>
  <c r="I116" i="12"/>
  <c r="I115" i="12" s="1"/>
  <c r="K116" i="12"/>
  <c r="O116" i="12"/>
  <c r="Q116" i="12"/>
  <c r="V116" i="12"/>
  <c r="V115" i="12" s="1"/>
  <c r="K120" i="12"/>
  <c r="Q120" i="12"/>
  <c r="V120" i="12"/>
  <c r="G121" i="12"/>
  <c r="I121" i="12"/>
  <c r="I120" i="12" s="1"/>
  <c r="K121" i="12"/>
  <c r="M121" i="12"/>
  <c r="O121" i="12"/>
  <c r="O120" i="12" s="1"/>
  <c r="Q121" i="12"/>
  <c r="V121" i="12"/>
  <c r="G123" i="12"/>
  <c r="G120" i="12" s="1"/>
  <c r="I123" i="12"/>
  <c r="K123" i="12"/>
  <c r="M123" i="12"/>
  <c r="M120" i="12" s="1"/>
  <c r="O123" i="12"/>
  <c r="Q123" i="12"/>
  <c r="V123" i="12"/>
  <c r="Q124" i="12"/>
  <c r="V124" i="12"/>
  <c r="G125" i="12"/>
  <c r="M125" i="12" s="1"/>
  <c r="M124" i="12" s="1"/>
  <c r="I125" i="12"/>
  <c r="I124" i="12" s="1"/>
  <c r="K125" i="12"/>
  <c r="K124" i="12" s="1"/>
  <c r="O125" i="12"/>
  <c r="O124" i="12" s="1"/>
  <c r="Q125" i="12"/>
  <c r="V125" i="12"/>
  <c r="G137" i="12"/>
  <c r="V137" i="12"/>
  <c r="G138" i="12"/>
  <c r="M138" i="12" s="1"/>
  <c r="I138" i="12"/>
  <c r="K138" i="12"/>
  <c r="K137" i="12" s="1"/>
  <c r="O138" i="12"/>
  <c r="Q138" i="12"/>
  <c r="Q137" i="12" s="1"/>
  <c r="V138" i="12"/>
  <c r="G154" i="12"/>
  <c r="I154" i="12"/>
  <c r="I137" i="12" s="1"/>
  <c r="K154" i="12"/>
  <c r="M154" i="12"/>
  <c r="O154" i="12"/>
  <c r="O137" i="12" s="1"/>
  <c r="Q154" i="12"/>
  <c r="V154" i="12"/>
  <c r="G170" i="12"/>
  <c r="I170" i="12"/>
  <c r="K170" i="12"/>
  <c r="M170" i="12"/>
  <c r="O170" i="12"/>
  <c r="Q170" i="12"/>
  <c r="V170" i="12"/>
  <c r="G180" i="12"/>
  <c r="M180" i="12" s="1"/>
  <c r="I180" i="12"/>
  <c r="K180" i="12"/>
  <c r="O180" i="12"/>
  <c r="Q180" i="12"/>
  <c r="V180" i="12"/>
  <c r="G182" i="12"/>
  <c r="M182" i="12" s="1"/>
  <c r="I182" i="12"/>
  <c r="K182" i="12"/>
  <c r="O182" i="12"/>
  <c r="Q182" i="12"/>
  <c r="V182" i="12"/>
  <c r="G186" i="12"/>
  <c r="I186" i="12"/>
  <c r="G187" i="12"/>
  <c r="I187" i="12"/>
  <c r="K187" i="12"/>
  <c r="K186" i="12" s="1"/>
  <c r="M187" i="12"/>
  <c r="M186" i="12" s="1"/>
  <c r="O187" i="12"/>
  <c r="O186" i="12" s="1"/>
  <c r="Q187" i="12"/>
  <c r="Q186" i="12" s="1"/>
  <c r="V187" i="12"/>
  <c r="V186" i="12" s="1"/>
  <c r="Q189" i="12"/>
  <c r="G190" i="12"/>
  <c r="G189" i="12" s="1"/>
  <c r="I190" i="12"/>
  <c r="I189" i="12" s="1"/>
  <c r="K190" i="12"/>
  <c r="K189" i="12" s="1"/>
  <c r="M190" i="12"/>
  <c r="M189" i="12" s="1"/>
  <c r="O190" i="12"/>
  <c r="O189" i="12" s="1"/>
  <c r="Q190" i="12"/>
  <c r="V190" i="12"/>
  <c r="V189" i="12" s="1"/>
  <c r="Q203" i="12"/>
  <c r="G204" i="12"/>
  <c r="M204" i="12" s="1"/>
  <c r="I204" i="12"/>
  <c r="I203" i="12" s="1"/>
  <c r="K204" i="12"/>
  <c r="K203" i="12" s="1"/>
  <c r="O204" i="12"/>
  <c r="O203" i="12" s="1"/>
  <c r="Q204" i="12"/>
  <c r="V204" i="12"/>
  <c r="G205" i="12"/>
  <c r="M205" i="12" s="1"/>
  <c r="I205" i="12"/>
  <c r="K205" i="12"/>
  <c r="O205" i="12"/>
  <c r="Q205" i="12"/>
  <c r="V205" i="12"/>
  <c r="V203" i="12" s="1"/>
  <c r="G207" i="12"/>
  <c r="V207" i="12"/>
  <c r="G208" i="12"/>
  <c r="I208" i="12"/>
  <c r="I207" i="12" s="1"/>
  <c r="K208" i="12"/>
  <c r="K207" i="12" s="1"/>
  <c r="M208" i="12"/>
  <c r="M207" i="12" s="1"/>
  <c r="O208" i="12"/>
  <c r="O207" i="12" s="1"/>
  <c r="Q208" i="12"/>
  <c r="Q207" i="12" s="1"/>
  <c r="V208" i="12"/>
  <c r="G211" i="12"/>
  <c r="G210" i="12" s="1"/>
  <c r="I211" i="12"/>
  <c r="I210" i="12" s="1"/>
  <c r="K211" i="12"/>
  <c r="K210" i="12" s="1"/>
  <c r="O211" i="12"/>
  <c r="Q211" i="12"/>
  <c r="Q210" i="12" s="1"/>
  <c r="V211" i="12"/>
  <c r="G220" i="12"/>
  <c r="M220" i="12" s="1"/>
  <c r="I220" i="12"/>
  <c r="K220" i="12"/>
  <c r="O220" i="12"/>
  <c r="O210" i="12" s="1"/>
  <c r="Q220" i="12"/>
  <c r="V220" i="12"/>
  <c r="G223" i="12"/>
  <c r="M223" i="12" s="1"/>
  <c r="I223" i="12"/>
  <c r="K223" i="12"/>
  <c r="O223" i="12"/>
  <c r="Q223" i="12"/>
  <c r="V223" i="12"/>
  <c r="V210" i="12" s="1"/>
  <c r="G225" i="12"/>
  <c r="I225" i="12"/>
  <c r="K225" i="12"/>
  <c r="M225" i="12"/>
  <c r="O225" i="12"/>
  <c r="Q225" i="12"/>
  <c r="V225" i="12"/>
  <c r="G228" i="12"/>
  <c r="G227" i="12" s="1"/>
  <c r="I228" i="12"/>
  <c r="I227" i="12" s="1"/>
  <c r="K228" i="12"/>
  <c r="K227" i="12" s="1"/>
  <c r="M228" i="12"/>
  <c r="M227" i="12" s="1"/>
  <c r="O228" i="12"/>
  <c r="O227" i="12" s="1"/>
  <c r="Q228" i="12"/>
  <c r="V228" i="12"/>
  <c r="V227" i="12" s="1"/>
  <c r="G230" i="12"/>
  <c r="I230" i="12"/>
  <c r="K230" i="12"/>
  <c r="M230" i="12"/>
  <c r="O230" i="12"/>
  <c r="Q230" i="12"/>
  <c r="Q227" i="12" s="1"/>
  <c r="V230" i="12"/>
  <c r="I232" i="12"/>
  <c r="G233" i="12"/>
  <c r="M233" i="12" s="1"/>
  <c r="I233" i="12"/>
  <c r="K233" i="12"/>
  <c r="O233" i="12"/>
  <c r="O232" i="12" s="1"/>
  <c r="Q233" i="12"/>
  <c r="Q232" i="12" s="1"/>
  <c r="V233" i="12"/>
  <c r="V232" i="12" s="1"/>
  <c r="G246" i="12"/>
  <c r="M246" i="12" s="1"/>
  <c r="I246" i="12"/>
  <c r="K246" i="12"/>
  <c r="O246" i="12"/>
  <c r="Q246" i="12"/>
  <c r="V246" i="12"/>
  <c r="G260" i="12"/>
  <c r="I260" i="12"/>
  <c r="K260" i="12"/>
  <c r="K232" i="12" s="1"/>
  <c r="M260" i="12"/>
  <c r="O260" i="12"/>
  <c r="Q260" i="12"/>
  <c r="V260" i="12"/>
  <c r="G263" i="12"/>
  <c r="I263" i="12"/>
  <c r="K263" i="12"/>
  <c r="M263" i="12"/>
  <c r="O263" i="12"/>
  <c r="Q263" i="12"/>
  <c r="V263" i="12"/>
  <c r="G265" i="12"/>
  <c r="M265" i="12" s="1"/>
  <c r="I265" i="12"/>
  <c r="K265" i="12"/>
  <c r="O265" i="12"/>
  <c r="Q265" i="12"/>
  <c r="V265" i="12"/>
  <c r="G268" i="12"/>
  <c r="M268" i="12" s="1"/>
  <c r="I268" i="12"/>
  <c r="K268" i="12"/>
  <c r="O268" i="12"/>
  <c r="Q268" i="12"/>
  <c r="V268" i="12"/>
  <c r="G280" i="12"/>
  <c r="M280" i="12" s="1"/>
  <c r="I280" i="12"/>
  <c r="K280" i="12"/>
  <c r="O280" i="12"/>
  <c r="Q280" i="12"/>
  <c r="V280" i="12"/>
  <c r="G282" i="12"/>
  <c r="I282" i="12"/>
  <c r="K282" i="12"/>
  <c r="M282" i="12"/>
  <c r="O282" i="12"/>
  <c r="Q282" i="12"/>
  <c r="V282" i="12"/>
  <c r="G284" i="12"/>
  <c r="M284" i="12" s="1"/>
  <c r="I284" i="12"/>
  <c r="K284" i="12"/>
  <c r="O284" i="12"/>
  <c r="Q284" i="12"/>
  <c r="V284" i="12"/>
  <c r="G286" i="12"/>
  <c r="G287" i="12"/>
  <c r="I287" i="12"/>
  <c r="K287" i="12"/>
  <c r="K286" i="12" s="1"/>
  <c r="M287" i="12"/>
  <c r="O287" i="12"/>
  <c r="Q287" i="12"/>
  <c r="Q286" i="12" s="1"/>
  <c r="V287" i="12"/>
  <c r="V286" i="12" s="1"/>
  <c r="G296" i="12"/>
  <c r="M296" i="12" s="1"/>
  <c r="I296" i="12"/>
  <c r="I286" i="12" s="1"/>
  <c r="K296" i="12"/>
  <c r="O296" i="12"/>
  <c r="Q296" i="12"/>
  <c r="V296" i="12"/>
  <c r="G305" i="12"/>
  <c r="M305" i="12" s="1"/>
  <c r="I305" i="12"/>
  <c r="K305" i="12"/>
  <c r="O305" i="12"/>
  <c r="O286" i="12" s="1"/>
  <c r="Q305" i="12"/>
  <c r="V305" i="12"/>
  <c r="G314" i="12"/>
  <c r="M314" i="12" s="1"/>
  <c r="I314" i="12"/>
  <c r="K314" i="12"/>
  <c r="O314" i="12"/>
  <c r="Q314" i="12"/>
  <c r="V314" i="12"/>
  <c r="G319" i="12"/>
  <c r="I319" i="12"/>
  <c r="K319" i="12"/>
  <c r="M319" i="12"/>
  <c r="O319" i="12"/>
  <c r="Q319" i="12"/>
  <c r="V319" i="12"/>
  <c r="G322" i="12"/>
  <c r="G321" i="12" s="1"/>
  <c r="I322" i="12"/>
  <c r="I321" i="12" s="1"/>
  <c r="K322" i="12"/>
  <c r="K321" i="12" s="1"/>
  <c r="O322" i="12"/>
  <c r="Q322" i="12"/>
  <c r="Q321" i="12" s="1"/>
  <c r="V322" i="12"/>
  <c r="G325" i="12"/>
  <c r="M325" i="12" s="1"/>
  <c r="I325" i="12"/>
  <c r="K325" i="12"/>
  <c r="O325" i="12"/>
  <c r="O321" i="12" s="1"/>
  <c r="Q325" i="12"/>
  <c r="V325" i="12"/>
  <c r="G329" i="12"/>
  <c r="M329" i="12" s="1"/>
  <c r="I329" i="12"/>
  <c r="K329" i="12"/>
  <c r="O329" i="12"/>
  <c r="Q329" i="12"/>
  <c r="V329" i="12"/>
  <c r="V321" i="12" s="1"/>
  <c r="G337" i="12"/>
  <c r="I337" i="12"/>
  <c r="K337" i="12"/>
  <c r="M337" i="12"/>
  <c r="O337" i="12"/>
  <c r="Q337" i="12"/>
  <c r="V337" i="12"/>
  <c r="G340" i="12"/>
  <c r="M340" i="12" s="1"/>
  <c r="I340" i="12"/>
  <c r="K340" i="12"/>
  <c r="O340" i="12"/>
  <c r="Q340" i="12"/>
  <c r="V340" i="12"/>
  <c r="G344" i="12"/>
  <c r="I344" i="12"/>
  <c r="K344" i="12"/>
  <c r="M344" i="12"/>
  <c r="O344" i="12"/>
  <c r="Q344" i="12"/>
  <c r="V344" i="12"/>
  <c r="G352" i="12"/>
  <c r="I352" i="12"/>
  <c r="K352" i="12"/>
  <c r="M352" i="12"/>
  <c r="O352" i="12"/>
  <c r="Q352" i="12"/>
  <c r="V352" i="12"/>
  <c r="G355" i="12"/>
  <c r="M355" i="12" s="1"/>
  <c r="I355" i="12"/>
  <c r="K355" i="12"/>
  <c r="O355" i="12"/>
  <c r="Q355" i="12"/>
  <c r="V355" i="12"/>
  <c r="G358" i="12"/>
  <c r="M358" i="12" s="1"/>
  <c r="I358" i="12"/>
  <c r="K358" i="12"/>
  <c r="O358" i="12"/>
  <c r="Q358" i="12"/>
  <c r="V358" i="12"/>
  <c r="G363" i="12"/>
  <c r="M363" i="12" s="1"/>
  <c r="I363" i="12"/>
  <c r="K363" i="12"/>
  <c r="O363" i="12"/>
  <c r="Q363" i="12"/>
  <c r="V363" i="12"/>
  <c r="G365" i="12"/>
  <c r="O365" i="12"/>
  <c r="Q365" i="12"/>
  <c r="G366" i="12"/>
  <c r="I366" i="12"/>
  <c r="K366" i="12"/>
  <c r="M366" i="12"/>
  <c r="M365" i="12" s="1"/>
  <c r="O366" i="12"/>
  <c r="Q366" i="12"/>
  <c r="V366" i="12"/>
  <c r="V365" i="12" s="1"/>
  <c r="G368" i="12"/>
  <c r="I368" i="12"/>
  <c r="K368" i="12"/>
  <c r="K365" i="12" s="1"/>
  <c r="M368" i="12"/>
  <c r="O368" i="12"/>
  <c r="Q368" i="12"/>
  <c r="V368" i="12"/>
  <c r="G370" i="12"/>
  <c r="I370" i="12"/>
  <c r="I365" i="12" s="1"/>
  <c r="K370" i="12"/>
  <c r="M370" i="12"/>
  <c r="O370" i="12"/>
  <c r="Q370" i="12"/>
  <c r="V370" i="12"/>
  <c r="G371" i="12"/>
  <c r="I371" i="12"/>
  <c r="G372" i="12"/>
  <c r="I372" i="12"/>
  <c r="K372" i="12"/>
  <c r="K371" i="12" s="1"/>
  <c r="M372" i="12"/>
  <c r="M371" i="12" s="1"/>
  <c r="O372" i="12"/>
  <c r="O371" i="12" s="1"/>
  <c r="Q372" i="12"/>
  <c r="Q371" i="12" s="1"/>
  <c r="V372" i="12"/>
  <c r="V371" i="12" s="1"/>
  <c r="G417" i="12"/>
  <c r="G416" i="12" s="1"/>
  <c r="I417" i="12"/>
  <c r="I416" i="12" s="1"/>
  <c r="K417" i="12"/>
  <c r="K416" i="12" s="1"/>
  <c r="M417" i="12"/>
  <c r="O417" i="12"/>
  <c r="O416" i="12" s="1"/>
  <c r="Q417" i="12"/>
  <c r="Q416" i="12" s="1"/>
  <c r="V417" i="12"/>
  <c r="V416" i="12" s="1"/>
  <c r="G419" i="12"/>
  <c r="I419" i="12"/>
  <c r="K419" i="12"/>
  <c r="M419" i="12"/>
  <c r="O419" i="12"/>
  <c r="Q419" i="12"/>
  <c r="V419" i="12"/>
  <c r="G420" i="12"/>
  <c r="M420" i="12" s="1"/>
  <c r="I420" i="12"/>
  <c r="K420" i="12"/>
  <c r="O420" i="12"/>
  <c r="Q420" i="12"/>
  <c r="V420" i="12"/>
  <c r="G421" i="12"/>
  <c r="M421" i="12" s="1"/>
  <c r="I421" i="12"/>
  <c r="K421" i="12"/>
  <c r="O421" i="12"/>
  <c r="Q421" i="12"/>
  <c r="V421" i="12"/>
  <c r="G422" i="12"/>
  <c r="M422" i="12" s="1"/>
  <c r="I422" i="12"/>
  <c r="K422" i="12"/>
  <c r="O422" i="12"/>
  <c r="Q422" i="12"/>
  <c r="V422" i="12"/>
  <c r="G423" i="12"/>
  <c r="I423" i="12"/>
  <c r="K423" i="12"/>
  <c r="M423" i="12"/>
  <c r="O423" i="12"/>
  <c r="Q423" i="12"/>
  <c r="V423" i="12"/>
  <c r="V424" i="12"/>
  <c r="G425" i="12"/>
  <c r="G424" i="12" s="1"/>
  <c r="I425" i="12"/>
  <c r="I424" i="12" s="1"/>
  <c r="K425" i="12"/>
  <c r="K424" i="12" s="1"/>
  <c r="M425" i="12"/>
  <c r="M424" i="12" s="1"/>
  <c r="O425" i="12"/>
  <c r="O424" i="12" s="1"/>
  <c r="Q425" i="12"/>
  <c r="Q424" i="12" s="1"/>
  <c r="V425" i="12"/>
  <c r="G428" i="12"/>
  <c r="M428" i="12" s="1"/>
  <c r="I428" i="12"/>
  <c r="I427" i="12" s="1"/>
  <c r="K428" i="12"/>
  <c r="K427" i="12" s="1"/>
  <c r="O428" i="12"/>
  <c r="Q428" i="12"/>
  <c r="V428" i="12"/>
  <c r="V427" i="12" s="1"/>
  <c r="G437" i="12"/>
  <c r="I437" i="12"/>
  <c r="K437" i="12"/>
  <c r="M437" i="12"/>
  <c r="O437" i="12"/>
  <c r="Q437" i="12"/>
  <c r="Q427" i="12" s="1"/>
  <c r="V437" i="12"/>
  <c r="G439" i="12"/>
  <c r="M439" i="12" s="1"/>
  <c r="I439" i="12"/>
  <c r="K439" i="12"/>
  <c r="O439" i="12"/>
  <c r="O427" i="12" s="1"/>
  <c r="Q439" i="12"/>
  <c r="V439" i="12"/>
  <c r="AE442" i="12"/>
  <c r="AF442" i="12"/>
  <c r="I20" i="1"/>
  <c r="I19" i="1"/>
  <c r="I18" i="1"/>
  <c r="I16" i="1"/>
  <c r="AZ46" i="1"/>
  <c r="F43" i="1"/>
  <c r="G23" i="1" s="1"/>
  <c r="A23" i="1" s="1"/>
  <c r="A24" i="1" s="1"/>
  <c r="G24" i="1" s="1"/>
  <c r="G43" i="1"/>
  <c r="G25" i="1" s="1"/>
  <c r="A25" i="1" s="1"/>
  <c r="A26" i="1" s="1"/>
  <c r="G26" i="1" s="1"/>
  <c r="H42" i="1"/>
  <c r="I42" i="1" s="1"/>
  <c r="H41" i="1"/>
  <c r="I41" i="1" s="1"/>
  <c r="H40" i="1"/>
  <c r="I40" i="1" s="1"/>
  <c r="H39" i="1"/>
  <c r="H43" i="1" s="1"/>
  <c r="I17" i="1" l="1"/>
  <c r="I21" i="1" s="1"/>
  <c r="I75" i="1"/>
  <c r="J74" i="1" s="1"/>
  <c r="G28" i="1"/>
  <c r="A27" i="1"/>
  <c r="A29" i="1" s="1"/>
  <c r="G29" i="1" s="1"/>
  <c r="G27" i="1" s="1"/>
  <c r="M427" i="12"/>
  <c r="M286" i="12"/>
  <c r="M232" i="12"/>
  <c r="M66" i="12"/>
  <c r="M203" i="12"/>
  <c r="M416" i="12"/>
  <c r="M137" i="12"/>
  <c r="M322" i="12"/>
  <c r="M321" i="12" s="1"/>
  <c r="M211" i="12"/>
  <c r="M210" i="12" s="1"/>
  <c r="M111" i="12"/>
  <c r="M89" i="12" s="1"/>
  <c r="G232" i="12"/>
  <c r="G85" i="12"/>
  <c r="G66" i="12"/>
  <c r="G427" i="12"/>
  <c r="G115" i="12"/>
  <c r="G203" i="12"/>
  <c r="G124" i="12"/>
  <c r="I39" i="1"/>
  <c r="I43" i="1" s="1"/>
  <c r="J39" i="1" s="1"/>
  <c r="J43" i="1" s="1"/>
  <c r="J28" i="1"/>
  <c r="J26" i="1"/>
  <c r="G38" i="1"/>
  <c r="F38" i="1"/>
  <c r="J23" i="1"/>
  <c r="J24" i="1"/>
  <c r="J25" i="1"/>
  <c r="J27" i="1"/>
  <c r="E24" i="1"/>
  <c r="E26" i="1"/>
  <c r="J66" i="1" l="1"/>
  <c r="J62" i="1"/>
  <c r="J72" i="1"/>
  <c r="J64" i="1"/>
  <c r="J60" i="1"/>
  <c r="J52" i="1"/>
  <c r="J63" i="1"/>
  <c r="J57" i="1"/>
  <c r="J68" i="1"/>
  <c r="J73" i="1"/>
  <c r="J71" i="1"/>
  <c r="J70" i="1"/>
  <c r="J67" i="1"/>
  <c r="J59" i="1"/>
  <c r="J54" i="1"/>
  <c r="J65" i="1"/>
  <c r="J53" i="1"/>
  <c r="J56" i="1"/>
  <c r="J58" i="1"/>
  <c r="J61" i="1"/>
  <c r="J69" i="1"/>
  <c r="J55" i="1"/>
  <c r="J40" i="1"/>
  <c r="J42" i="1"/>
  <c r="J41" i="1"/>
  <c r="J75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<sst xmlns="http://schemas.openxmlformats.org/spreadsheetml/2006/main" count="1553" uniqueCount="541">
  <si>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</si>
  <si>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</si>
  <si>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</si>
  <si>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</si>
  <si>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</si>
  <si>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</si>
  <si>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</si>
  <si>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</si>
  <si>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</si>
  <si>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</si>
  <si>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</si>
  <si>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</si>
  <si>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</si>
  <si>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</si>
  <si>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</si>
  <si>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</si>
  <si>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</si>
  <si>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</si>
  <si>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</si>
  <si>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</si>
  <si>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</si>
  <si>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</si>
  <si>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</si>
  <si>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</si>
  <si>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</si>
  <si>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</si>
  <si>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</si>
  <si>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</si>
  <si>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</si>
  <si>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</si>
  <si>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</si>
  <si>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</si>
  <si>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</si>
  <si>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</si>
  <si>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</si>
  <si>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</si>
  <si>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</si>
  <si>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</si>
  <si>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</si>
  <si>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</si>
  <si>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</si>
  <si>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</si>
  <si>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</si>
  <si>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revize 01</t>
  </si>
  <si>
    <t>Soupis stavebních prací s výkazem výměr dle vyhl. č. 169/2016 Sb.</t>
  </si>
  <si>
    <t>01</t>
  </si>
  <si>
    <t>Podchycení základů východního křídla MŠ Mohylová 1964</t>
  </si>
  <si>
    <t>Objekt:</t>
  </si>
  <si>
    <t>Rozpočet:</t>
  </si>
  <si>
    <t>Ing. Jiří Michálek    www.rozpocty-bim.cz</t>
  </si>
  <si>
    <t>190314</t>
  </si>
  <si>
    <t>MŠ Mohylová 1964, 155 00 Praha - Lužiny</t>
  </si>
  <si>
    <t>Městská část Praha 13</t>
  </si>
  <si>
    <t>Sluneční náměstí 2580/13</t>
  </si>
  <si>
    <t>Praha-Stodůlky</t>
  </si>
  <si>
    <t>15800</t>
  </si>
  <si>
    <t>00241687</t>
  </si>
  <si>
    <t>CZ00241687</t>
  </si>
  <si>
    <t>COPLAN Projekt s.r.o.</t>
  </si>
  <si>
    <t>Jetelová 3255/9a</t>
  </si>
  <si>
    <t>Praha 10 - Záběhlice</t>
  </si>
  <si>
    <t>10600</t>
  </si>
  <si>
    <t>45805385</t>
  </si>
  <si>
    <t>Stavba</t>
  </si>
  <si>
    <t>Stavební objekt</t>
  </si>
  <si>
    <t>Celkem za stavbu</t>
  </si>
  <si>
    <t>CZK</t>
  </si>
  <si>
    <t>#POPR</t>
  </si>
  <si>
    <t>Popis rozpočtu: revize 01 - Soupis stavebních prací s výkazem výměr dle vyhl. č. 169/2016 Sb.</t>
  </si>
  <si>
    <t>Redukovaná varianta původního soupisu na základě úpravy projektu z 07/2019</t>
  </si>
  <si>
    <t>Rekapitulace dílů</t>
  </si>
  <si>
    <t>Typ dílu</t>
  </si>
  <si>
    <t>1</t>
  </si>
  <si>
    <t>Zemní práce</t>
  </si>
  <si>
    <t>2</t>
  </si>
  <si>
    <t>Základy a zvláštní zakládání</t>
  </si>
  <si>
    <t>38</t>
  </si>
  <si>
    <t>Kompletní konstrukce</t>
  </si>
  <si>
    <t>62</t>
  </si>
  <si>
    <t>Úpravy povrchů vnější</t>
  </si>
  <si>
    <t>63</t>
  </si>
  <si>
    <t>Podlahy a podlahové konstrukce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</si>
  <si>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</si>
  <si>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</si>
  <si>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</si>
  <si>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</si>
  <si>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</si>
  <si>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</si>
  <si>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</si>
  <si>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</si>
  <si>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</si>
  <si>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</si>
  <si>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</si>
  <si>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</si>
  <si>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</si>
  <si>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</si>
  <si>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725</t>
  </si>
  <si>
    <t>Zařizovací předměty</t>
  </si>
  <si>
    <t>762</t>
  </si>
  <si>
    <t>Konstrukce tesařské</t>
  </si>
  <si>
    <t>764</t>
  </si>
  <si>
    <t>Konstrukce klempířské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</si>
  <si>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</si>
  <si>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</si>
  <si>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</si>
  <si>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</si>
  <si>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</si>
  <si>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</si>
  <si>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</si>
  <si>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</si>
  <si>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</si>
  <si>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</si>
  <si>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</si>
  <si>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</si>
  <si>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</si>
  <si>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</si>
  <si>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</si>
  <si>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</si>
  <si>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</si>
  <si>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</si>
  <si>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</si>
  <si>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</si>
  <si>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</si>
  <si>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</si>
  <si>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</si>
  <si>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</si>
  <si>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</si>
  <si>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</si>
  <si>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</si>
  <si>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</si>
  <si>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</si>
  <si>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</si>
  <si>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</si>
  <si>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</si>
  <si>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</si>
  <si>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</si>
  <si>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</si>
  <si>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</si>
  <si>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</si>
  <si>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</si>
  <si>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</si>
  <si>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</si>
  <si>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</si>
  <si>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</si>
  <si>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</si>
  <si>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</si>
  <si>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komunikací pro pěší s jakýmkoliv ložem a výplní spár_x000D_
 z betonových nebo kameninových dlaždic nebo tvarovek</t>
  </si>
  <si>
    <t>m2</t>
  </si>
  <si>
    <t>822-1</t>
  </si>
  <si>
    <t>RTS 19/ I</t>
  </si>
  <si>
    <t>Práce</t>
  </si>
  <si>
    <t>POL1_</t>
  </si>
  <si>
    <t>s přemístěním hmot na skládku na vzdálenost do 3 m nebo s naložením na dopravní prostředek</t>
  </si>
  <si>
    <t>SPI</t>
  </si>
  <si>
    <t>pás podél Z fasády : 0,5*7</t>
  </si>
  <si>
    <t>VV</t>
  </si>
  <si>
    <t>139601102R00</t>
  </si>
  <si>
    <t>Ruční výkop jam, rýh a šachet v hornině 3</t>
  </si>
  <si>
    <t>m3</t>
  </si>
  <si>
    <t>800-1</t>
  </si>
  <si>
    <t>s přehozením na vzdálenost do 5 m nebo s naložením na ruční dopravní prostředek</t>
  </si>
  <si>
    <t>pás podél Z fasády pro drenáž : 0,5*7*0,8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</si>
  <si>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</si>
  <si>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</si>
  <si>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</si>
  <si>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</si>
  <si>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</si>
  <si>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Odkaz na mn. položky pořadí 2 : 2,80000</t>
  </si>
  <si>
    <t>183901148R00</t>
  </si>
  <si>
    <t>Doplnění zeminy o tl. vrstvy do 10 cm do nádoby plocha přes 5 do 7 m2</t>
  </si>
  <si>
    <t>kus</t>
  </si>
  <si>
    <t>823-1</t>
  </si>
  <si>
    <t>nebo substrátu, při výšce nádoby do 70 cm</t>
  </si>
  <si>
    <t>Přilehlý pokleslý terén, kde se tvoří louže, se vyrovná tak, aby sem srážková voda nestékala z okolí a nehromadila se. Musí být zajištěno odvádění srážkové vody po povrchu.</t>
  </si>
  <si>
    <t>180400120RA0</t>
  </si>
  <si>
    <t>Založení trávníku parkového,rovina,s odplevelením</t>
  </si>
  <si>
    <t>Součtová</t>
  </si>
  <si>
    <t>Agregovaná položka</t>
  </si>
  <si>
    <t>POL2_</t>
  </si>
  <si>
    <t>Včetně přesunu hmot, prvního pokosení, naložení odpadu a odvezení do 20 km, se složením.</t>
  </si>
  <si>
    <t>Plocha podél Z fasády po úpravách spádových poměrů : 20</t>
  </si>
  <si>
    <t>289970111R00</t>
  </si>
  <si>
    <t>Geotextílie separační, filtrační, zpevňující polypropylén, 300 g/m2</t>
  </si>
  <si>
    <t>800-2</t>
  </si>
  <si>
    <t>nad drenáž : 7*0,7</t>
  </si>
  <si>
    <t>212810010RAD</t>
  </si>
  <si>
    <t>Trativody z flexibilních trubek lože ze štěrkopísku a obsyp z drceného kameniva, d 160 mm</t>
  </si>
  <si>
    <t>m</t>
  </si>
  <si>
    <t>AP-HSV</t>
  </si>
  <si>
    <t>Lože pro trativody, položení trubek, obsyp potrubí sypaninou z vhodných hornin, nebo materiálem připraveným podél výkopu ve vzdálenosti do 3 m od jeho kraje.  Bez výkopu rýhy.</t>
  </si>
  <si>
    <t>podél západní fasády : 7</t>
  </si>
  <si>
    <t>229940020RV1</t>
  </si>
  <si>
    <t>Trubkové mikropiloty TK 89x10, včetně injektáže</t>
  </si>
  <si>
    <t>Vlastní</t>
  </si>
  <si>
    <t>Včetně vyčištění vrtu, dodání a výrobu cementové zálivky, sestavení mikropiloty a veškerých úprav po injektování.</t>
  </si>
  <si>
    <t/>
  </si>
  <si>
    <t>Požadavky na provádění:</t>
  </si>
  <si>
    <t>reinjektabilní kořen (injektovat 2x)</t>
  </si>
  <si>
    <t>min. průměr kořene 250 mm, rošířit pod základem na 300 mm</t>
  </si>
  <si>
    <t>injektážní tlak min. 2MPa v patě (jílovitá břidlice)</t>
  </si>
  <si>
    <t>injektážní tlak min. 1MPa v horní části pod základem (hlína jílovitá/ sprašová)</t>
  </si>
  <si>
    <t>injekční směs - cementová suspenze  (výplňová i tlaková) w/c = 0,45</t>
  </si>
  <si>
    <t>MATERIÁLY:</t>
  </si>
  <si>
    <t>OCEL	S355</t>
  </si>
  <si>
    <t>CEMENT. ZÁLIVKA A INJEKTÁŽNÍ SMĚS C25/30 - XA1</t>
  </si>
  <si>
    <t xml:space="preserve">viz TABULKA MIKROPILOT POD ZÁKLADOVÝMI PASY : </t>
  </si>
  <si>
    <t>MP1 : 10,00</t>
  </si>
  <si>
    <t>MP2 : 10,00</t>
  </si>
  <si>
    <t>MP3 : 11,00</t>
  </si>
  <si>
    <t>MP4 : 10,00</t>
  </si>
  <si>
    <t>MP18 : 10,00</t>
  </si>
  <si>
    <t>MP19 : 10,00</t>
  </si>
  <si>
    <t>MP20 : 10,00</t>
  </si>
  <si>
    <t>MP21 : 10,00</t>
  </si>
  <si>
    <t>MP22 : 10,00</t>
  </si>
  <si>
    <t>MP23 : 10,00</t>
  </si>
  <si>
    <t>MP24 : 10,00</t>
  </si>
  <si>
    <t>MP25 : 10,00</t>
  </si>
  <si>
    <t>MP26 : 10,00</t>
  </si>
  <si>
    <t>MP27 : 10,00</t>
  </si>
  <si>
    <t>MP28 : 10,00</t>
  </si>
  <si>
    <t>MP29 : 11,00</t>
  </si>
  <si>
    <t>MP30 : 10,00</t>
  </si>
  <si>
    <t>MP31 : 10,00</t>
  </si>
  <si>
    <t>MP32 : 10,00</t>
  </si>
  <si>
    <t>MP34 : 10,00</t>
  </si>
  <si>
    <t>MP35 : 10,00</t>
  </si>
  <si>
    <t>380000001</t>
  </si>
  <si>
    <t>SEPNUTÍ SPÁRY NEBO TRHLINY V NOSNÉ ČÁSTI PANELU Z INTERIÉRU, DETAIL 1</t>
  </si>
  <si>
    <t>Indiv</t>
  </si>
  <si>
    <t>Kompletní provedení sanace trhliny dle výkresové a textové části projektové dokumentace. viz v.č. 05a DETAIL 1</t>
  </si>
  <si>
    <t>Zhotovitel do ceny zahrne všechny činnosti a dodávky nutné ke kompletnímu provedení. U vnitřních sanací včetně přípravy omítky pod malbu.</t>
  </si>
  <si>
    <t>380000002</t>
  </si>
  <si>
    <t>SEPNUTÍ SPÁRY NEBO TRHLINY KRYCÍ VRSTVY SENDVIČOVÉHO PANELU Z EXTERIÉRU, DETAIL 2</t>
  </si>
  <si>
    <t>Kompletní provedení sanace trhliny dle výkresové a textové části projektové dokumentace. viz v.č. 05a DETAIL 2</t>
  </si>
  <si>
    <t>Zhotovitel do ceny zahrne všechny činnosti a dodávky nutné ke kompletnímu provedení, u vnějšího zateplení včetně opravy KZS dle části 5.5 technické zprávy.</t>
  </si>
  <si>
    <t>380000003</t>
  </si>
  <si>
    <t>ZAJIŠTĚNÍ STYKU OBVODOVÝCH STĚNOVÝCH PANELŮ U PŘÍČNÉ SCHODIŠŤOVÉ STĚNY, DETAIL 3</t>
  </si>
  <si>
    <t>Kompletní provedení sanace trhliny dle výkresové a textové části projektové dokumentace. viz v.č. 05a DETAIL 3</t>
  </si>
  <si>
    <t>Zhotovitel do ceny zahrne všechny činnosti a dodávky nutné ke kompletnímu provedení,  u vnějšího zateplení včetně opravy KZS dle části 5.5 technické zprávy.</t>
  </si>
  <si>
    <t>380000004</t>
  </si>
  <si>
    <t>ZAJIŠTĚNÍ ROZEVŘENÉ SPÁRY MEZÍ ZDĚNOU PŘÍČKOU A STĚNOVÝM PANELEM PŘÍČNÉ SCHODIŠŤOVÉ STĚNY, DETAIL 4</t>
  </si>
  <si>
    <t>Kompletní provedení sanace trhliny dle výkresové a textové části projektové dokumentace. viz v.č. 05a DETAIL 4</t>
  </si>
  <si>
    <t>Zhotovitel do ceny zahrne všechny činnosti a dodávky nutné ke kompletnímu provedení, u vnitřních sanací včetně přípravy omítky pod malbu.</t>
  </si>
  <si>
    <t>380000005</t>
  </si>
  <si>
    <t>ZAJIŠTĚNÍ STYKU OBVODOVÝCH STĚNOVÝCH PANELŮ U PŘÍČNÉ SCHODIŠŤOVÉ STĚNY V 1.NP (STRANA U LOGOPEDIE), DETAIL 5</t>
  </si>
  <si>
    <t>Kompletní provedení sanace trhliny dle výkresové a textové části projektové dokumentace. viz v.č. 05a DETAIL 5</t>
  </si>
  <si>
    <t>380000006</t>
  </si>
  <si>
    <t>Sanace spar ve vodorovných fabionech</t>
  </si>
  <si>
    <t>Je navržena sanace rozvolněných spár mezi panely. Spáry se pečlivě vyčistí od rozvolněné původní zálivky a vyplní předepsanou sanační maltou</t>
  </si>
  <si>
    <t>– navrženo Weber.rep. vysprávka H SV. Sanované spáry mezi panely se v koutech začistí trvale pružným přetíratelným tmelem, případně se zalištují. Toto platí i pro fabiony (spára stěna – strop)</t>
  </si>
  <si>
    <t>622311522RU1</t>
  </si>
  <si>
    <t>Zateplení soklu extrudovaným polystyrénem, tloušťky 100 mm, kontaktní nátěr a mozaiková omítka</t>
  </si>
  <si>
    <t>801-1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</si>
  <si>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</si>
  <si>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pás soklu podél Z fasády : 7*0,8</t>
  </si>
  <si>
    <t>631312611R00</t>
  </si>
  <si>
    <t xml:space="preserve">Mazanina z betonu prostého tl. přes 50 do 80 mm třídy C 16/20,  </t>
  </si>
  <si>
    <t>(z kameniva) hlazená dřevěným hladítkem</t>
  </si>
  <si>
    <t>Včetně vytvoření dilatačních spár, bez zaplnění.</t>
  </si>
  <si>
    <t xml:space="preserve">č.v. 05a : </t>
  </si>
  <si>
    <t xml:space="preserve">plochy odměřeny z dwg podkladu : </t>
  </si>
  <si>
    <t>Začátek provozního součtu</t>
  </si>
  <si>
    <t xml:space="preserve">  21 vstup chodba - nášlap dlažba : 0,75*4,945*2</t>
  </si>
  <si>
    <t xml:space="preserve">  20 schodiště - nášlap dlažba : 4,44</t>
  </si>
  <si>
    <t xml:space="preserve">  15 chodba - nášlap dlažba : 1,63</t>
  </si>
  <si>
    <t xml:space="preserve">  18 šatna zaměstnanci - nášlap dlažba : 2,224</t>
  </si>
  <si>
    <t xml:space="preserve">  14 šatna dětí - nášlap lino : 0</t>
  </si>
  <si>
    <t xml:space="preserve">  13 umývárna a WC děti - nášlap dlažba : 0</t>
  </si>
  <si>
    <t xml:space="preserve">  4 denní místnost - nášlap lino : 0</t>
  </si>
  <si>
    <t xml:space="preserve">  3 denní místnost - nášlap koberec : 0</t>
  </si>
  <si>
    <t xml:space="preserve">  1 tělocvična - nášlap koberec : 0</t>
  </si>
  <si>
    <t xml:space="preserve">  Mezisoučet</t>
  </si>
  <si>
    <t>Konec provozního součtu</t>
  </si>
  <si>
    <t>předpokládaná tloušťka 50 mm : 15,71*0,050</t>
  </si>
  <si>
    <t>631319151R00</t>
  </si>
  <si>
    <t xml:space="preserve">Příplatek za přehlazení povrchu tloušťka mazaniny do 80 mm </t>
  </si>
  <si>
    <t>betonové mazaniny min. B 10 ocelovým hladítkem</t>
  </si>
  <si>
    <t>Odkaz na mn. položky pořadí 16 : 0,78550</t>
  </si>
  <si>
    <t>632921913R00</t>
  </si>
  <si>
    <t>Dlažba vnitřní nebo vnější při objektu z dlaždic betonových betonových kladených do písku  se zalitím spár na celou výšku cementovou maltou pro spárování _x000D_
 o tloušťce dlaždic 60 mm</t>
  </si>
  <si>
    <t>vodorovná nebo ve spádu do 15° od vodorovné roviny</t>
  </si>
  <si>
    <t>Včetně dodávky dlaždic.</t>
  </si>
  <si>
    <t>831350012RAB</t>
  </si>
  <si>
    <t>Kanalizace z trub plastových D 160 mm, hloubka 1,5 m</t>
  </si>
  <si>
    <t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t>
  </si>
  <si>
    <t xml:space="preserve">napojení svodu se střechy na blízkou kanalizaci : </t>
  </si>
  <si>
    <t>odhad délky : 5</t>
  </si>
  <si>
    <t>946941102RT2</t>
  </si>
  <si>
    <t>Montáž sestavy pojízdného hliníkového lešení (věže) plochy 2,5 x 1,45 m, pracovní výšky do 6,2 m</t>
  </si>
  <si>
    <t>sada</t>
  </si>
  <si>
    <t>800-3</t>
  </si>
  <si>
    <t>pro opravu fasády</t>
  </si>
  <si>
    <t>946941192RT2</t>
  </si>
  <si>
    <t>Montáž sestavy pojízdného hliníkového lešení (věže) nájemné sestavy pojízdného hliníkového lešení (věže)_x000D_
 plochy 2,5 x 1,45 m, pracovní výšky do 6,2 m</t>
  </si>
  <si>
    <t>den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</si>
  <si>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</si>
  <si>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</si>
  <si>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21 vstup chodba - nášlap dlažba : 2,8*4,945</t>
  </si>
  <si>
    <t>20 schodiště - nášlap dlažba : 2,8*4,8</t>
  </si>
  <si>
    <t>15 chodba - nášlap dlažba : 1,34*3,13</t>
  </si>
  <si>
    <t>18 šatna zaměstnanci - nášlap dlažba : 4,4*3,13-1,95*2</t>
  </si>
  <si>
    <t>14 šatna dětí - nášlap lino : 5,8*3,095</t>
  </si>
  <si>
    <t>13 umývárna a WC děti - nášlap dlažba : (2,825+2,85)*4,49</t>
  </si>
  <si>
    <t>4 denní místnost - nášlap lino : 5,8*8,4</t>
  </si>
  <si>
    <t>3 denní místnost - nášlap koberec : 5,8*6,65</t>
  </si>
  <si>
    <t>1 tělocvična - nášlap koberec : 5,8*9,6</t>
  </si>
  <si>
    <t>965042141RT3</t>
  </si>
  <si>
    <t>Bourání podkladů pod dlažby nebo litých celistvých dlažeb a mazanin  betonových nebo z litého asfaltu, tloušťky do 100 mm, plochy přes 4 m2</t>
  </si>
  <si>
    <t>801-3</t>
  </si>
  <si>
    <t>965048150R00</t>
  </si>
  <si>
    <t>Bourání podkladů pod dlažby nebo litých celistvých dlažeb a mazanin  Dočištění povrchu po vybourání dlažeb do tmele, plochy do 50%</t>
  </si>
  <si>
    <t>13 umývárna a WC děti - nášlap dlažba : 0</t>
  </si>
  <si>
    <t xml:space="preserve">odpočet vybouraných mazanin : </t>
  </si>
  <si>
    <t>21 vstup chodba - nášlap dlažba : -0,75*4,945*2</t>
  </si>
  <si>
    <t>20 schodiště - nášlap dlažba : -4,44</t>
  </si>
  <si>
    <t>15 chodba - nášlap dlažba : -1,63</t>
  </si>
  <si>
    <t>18 šatna zaměstnanci - nášlap dlažba : -2,224</t>
  </si>
  <si>
    <t>965081713RT2</t>
  </si>
  <si>
    <t>Bourání podlah z keramických dlaždic, tloušťky do 10 mm, plochy přes 1 m2</t>
  </si>
  <si>
    <t>bez podkladního lože, s jakoukoliv výplní spár</t>
  </si>
  <si>
    <t xml:space="preserve">100 % plochy v místnostech s bouranou bet. mazaninou : </t>
  </si>
  <si>
    <t>978041210R00</t>
  </si>
  <si>
    <t>Odstranění kontaktního zateplovacího systému z fasádního polystyrenu EPS F, tloušťky 100 mm, bez omítky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</si>
  <si>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</si>
  <si>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</si>
  <si>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</si>
  <si>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 xml:space="preserve">Ubourání keram. obkladů v místě opravovaných spar, po nejbližší spáru nepoškozeného obkladu : </t>
  </si>
  <si>
    <t>předb. odhad : 5</t>
  </si>
  <si>
    <t>999281105R00</t>
  </si>
  <si>
    <t xml:space="preserve">Přesun hmot pro opravy a údržbu objektů pro opravy a údržbu dosavadních objektů včetně vnějších plášťů_x000D_
 výšky do 6 m,  </t>
  </si>
  <si>
    <t>t</t>
  </si>
  <si>
    <t>801-4</t>
  </si>
  <si>
    <t>Přesun hmot</t>
  </si>
  <si>
    <t>POL7_</t>
  </si>
  <si>
    <t>oborů 801, 803, 811 a 812</t>
  </si>
  <si>
    <t>711140010RAA</t>
  </si>
  <si>
    <t>Izolace proti vodě asfalt. pásy přitavením vodorovná 1 x penetrace izolačním asfaltovým lakem, 1 x pás izolační z oxidovaného asfaltu natavitelný s minerálním posypem tl. 3,5 mm vložka strojní hadrová...</t>
  </si>
  <si>
    <t>AP-PSV</t>
  </si>
  <si>
    <t>RTS 11/ I</t>
  </si>
  <si>
    <t>Obnova izolace v místě bouraných podlah. Zhotovitel v ceně zohlední zvýšenou pracnost v místech napojení na původní hydroizolaci.</t>
  </si>
  <si>
    <t>21 vstup chodba - nášlap dlažba : 0,75*4,945*2</t>
  </si>
  <si>
    <t>20 schodiště - nášlap dlažba : 4,44</t>
  </si>
  <si>
    <t>15 chodba - nášlap dlažba : 1,63</t>
  </si>
  <si>
    <t>18 šatna zaměstnanci - nášlap dlažba : 2,224</t>
  </si>
  <si>
    <t>14 šatna dětí - nášlap lino : 0</t>
  </si>
  <si>
    <t>4 denní místnost - nášlap lino : 0</t>
  </si>
  <si>
    <t>3 denní místnost - nášlap koberec : 0</t>
  </si>
  <si>
    <t>1 tělocvična - nášlap koberec : 0</t>
  </si>
  <si>
    <t>721242116R00</t>
  </si>
  <si>
    <t>Lapač střešních splavenin DN 125, litina, včetně dodávky materiálu</t>
  </si>
  <si>
    <t>800-721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</si>
  <si>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</si>
  <si>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</si>
  <si>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</si>
  <si>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725000001</t>
  </si>
  <si>
    <t>Opravy osazení sprchových koutů</t>
  </si>
  <si>
    <t>ks</t>
  </si>
  <si>
    <t>Demontáž (bez poškození) a zpětná montáž původního sprchového koutu.</t>
  </si>
  <si>
    <t>Zachovávané části podlah je nutno ochránit např. položením geotextílie, fošen a desek OSB.</t>
  </si>
  <si>
    <t xml:space="preserve">bude ochráněn pruh š. 1 m podél stěn s pilotáží - pouze v místbostech s PVC a kobercem) : </t>
  </si>
  <si>
    <t>762512115V01</t>
  </si>
  <si>
    <t>Položení podlahových desek na sraz, volně</t>
  </si>
  <si>
    <t>Odkaz na mn. položky pořadí 33 : 0,00000</t>
  </si>
  <si>
    <t>60725033R</t>
  </si>
  <si>
    <t>deska dřevoštěpková třívrstvá pro prostředí vlhké; strana nebroušená; hrana rovná; tl = 15,0 mm</t>
  </si>
  <si>
    <t>SPCM</t>
  </si>
  <si>
    <t>Specifikace</t>
  </si>
  <si>
    <t>POL3_</t>
  </si>
  <si>
    <t>Odkaz na mn. položky pořadí 34 : 0,00000*1,05</t>
  </si>
  <si>
    <t>998762102R00</t>
  </si>
  <si>
    <t>Přesun hmot pro konstrukce tesařské v objektech výšky do 12 m</t>
  </si>
  <si>
    <t>800-762</t>
  </si>
  <si>
    <t>50 m vodorovně</t>
  </si>
  <si>
    <t>764554203R00</t>
  </si>
  <si>
    <t>Odpadní trouby z měděného plechu výroba a montáž odpadní trouby z Cu plechu, kruhové včetně zděří, manžet, odboček, kolen, odskoků, výpustí vody a přechodových kusů_x000D_
 průměru 120 mm</t>
  </si>
  <si>
    <t>800-764</t>
  </si>
  <si>
    <t>napojení svodu u vstupu (západní fasáda) na gaiger : 1,5</t>
  </si>
  <si>
    <t>998764101R00</t>
  </si>
  <si>
    <t>Přesun hmot pro konstrukce klempířské v objektech výšky do 6 m</t>
  </si>
  <si>
    <t>968061113R00</t>
  </si>
  <si>
    <t>Vyvěšení nebo zavěšení dřevěných křídel oken, plochy přes 1,5 m2</t>
  </si>
  <si>
    <t>oken, dveří a vrat, s uložením a opětovným zavěšením po provedení stavebních změn,</t>
  </si>
  <si>
    <t>21 vstup chodba - nášlap dlažba : 0</t>
  </si>
  <si>
    <t>20 schodiště - nášlap dlažba : 2</t>
  </si>
  <si>
    <t>15 chodba - nášlap dlažba : 1</t>
  </si>
  <si>
    <t>18 šatna zaměstnanci - nášlap dlažba : 1</t>
  </si>
  <si>
    <t>14 šatna dětí - nášlap lino : 2</t>
  </si>
  <si>
    <t>13 umývárna a WC děti - nášlap dlažba : 2</t>
  </si>
  <si>
    <t>4 denní místnost - nášlap lino : 4</t>
  </si>
  <si>
    <t>3 denní místnost - nášlap koberec : 4</t>
  </si>
  <si>
    <t>1 tělocvična - nášlap koberec : 4</t>
  </si>
  <si>
    <t>968061125R00</t>
  </si>
  <si>
    <t>Vyvěšení nebo zavěšení dřevěných křídel dveří, plochy do 2 m2</t>
  </si>
  <si>
    <t>Prevence před poškozením při provádění mikropilot. Dveře budou vysazeny, uskladněny v určené místnosti a po dokončení prací zpětně osazeny.</t>
  </si>
  <si>
    <t>21 vstup chodba - nášlap dlažba : 2</t>
  </si>
  <si>
    <t>15 chodba - nášlap dlažba : 2</t>
  </si>
  <si>
    <t>766623911R00</t>
  </si>
  <si>
    <t>Oprava oken zdvojených, s otevíravými a sklápěcími křídly, bez výměny dílčích prvků nebo kování</t>
  </si>
  <si>
    <t>800-766</t>
  </si>
  <si>
    <t xml:space="preserve">předb. odgad plochy 1,5*1,5 m, obě strany tzn 4,5 m2/ks okna velikosti 1500*1500 mm : </t>
  </si>
  <si>
    <t>Odkaz na mn. položky pořadí 39 : 20,00000*4,5</t>
  </si>
  <si>
    <t>766621264R00</t>
  </si>
  <si>
    <t>Montáž oken kompletizovaných jednoduchých do zazděných okenních rámů, pevných,  , o ploše přes 1,50 m2</t>
  </si>
  <si>
    <t>Odkaz na mn. položky pořadí 39 : 20,00000</t>
  </si>
  <si>
    <t>766661112R00</t>
  </si>
  <si>
    <t>Montáž dveřních křídel kompletizovaných otevíravých ,  , do ocelové nebo fošnové zárubně, jednokřídlových, šířky do 800 mm</t>
  </si>
  <si>
    <t>Prevence před poškozením při provádění mikropilot. Zpětná montáž původních dveří.</t>
  </si>
  <si>
    <t>Odkaz na mn. položky pořadí 40 : 7,00000</t>
  </si>
  <si>
    <t>766000001</t>
  </si>
  <si>
    <t>Demontáž krytů radiátorů, pro zpětné použití</t>
  </si>
  <si>
    <t>mb</t>
  </si>
  <si>
    <t xml:space="preserve">předb. odhad : </t>
  </si>
  <si>
    <t>21 vstup chodba - nášlap dlažba : 1,5</t>
  </si>
  <si>
    <t>20 schodiště - nášlap dlažba : 2,5</t>
  </si>
  <si>
    <t>18 šatna zaměstnanci - nášlap dlažba : 2,5</t>
  </si>
  <si>
    <t>766000002</t>
  </si>
  <si>
    <t>Zpětná montáž krytů radiátorů, použijí se demontované kryty</t>
  </si>
  <si>
    <t>Odkaz na mn. položky pořadí 44 : 8,50000</t>
  </si>
  <si>
    <t>766000003</t>
  </si>
  <si>
    <t>Dodávka a montáž nového okna vč . rámu, laku, kování, dle původních oken</t>
  </si>
  <si>
    <t>Položka bude použita a fakturována pouze v případě výměny neopravitelného okna. Zhotovitel do nabídky uvede cenu, za kterou v případě potřeby dodá a osadí okna v provedení pohledově odpovídajícím původně osazeným oknům.</t>
  </si>
  <si>
    <t>998766101R00</t>
  </si>
  <si>
    <t>Přesun hmot pro konstrukce truhlářské v objektech výšky do 6 m</t>
  </si>
  <si>
    <t>771130112R00</t>
  </si>
  <si>
    <t>Obklad soklíků do tmele rovných, výšky přes 100 do 150 mm</t>
  </si>
  <si>
    <t>800-771</t>
  </si>
  <si>
    <t>21 vstup chodba - nášlap dlažba : (2,8+4,945)*2-0,8</t>
  </si>
  <si>
    <t>20 schodiště - nášlap dlažba : (2,8+4,8)*2-0,8</t>
  </si>
  <si>
    <t>15 chodba - nášlap dlažba : (1,34+3,13)*2-(0,8*2+0,6*2)</t>
  </si>
  <si>
    <t>18 šatna zaměstnanci - nášlap dlažba : (4,4+3,13)*2-0,6</t>
  </si>
  <si>
    <t>771575109R00</t>
  </si>
  <si>
    <t>Montáž podlah z dlaždic keramických 300 x 300 mm, režných nebo glazovaných, hladkých, kladených do flexibilního tmele</t>
  </si>
  <si>
    <t>777531023RV1</t>
  </si>
  <si>
    <t>Vyrovnání podlah + penetrace</t>
  </si>
  <si>
    <t>Kalkul</t>
  </si>
  <si>
    <t>59764231R</t>
  </si>
  <si>
    <t>dlažba keramická š = 300 mm; l = 300 mm; h = 9,0 mm; reliefní; pro interiér i exteriér</t>
  </si>
  <si>
    <t xml:space="preserve">plocha dlažby + prořez 5% : </t>
  </si>
  <si>
    <t>Odkaz na mn. položky pořadí 49 : 41,35220*1,05</t>
  </si>
  <si>
    <t xml:space="preserve">soklíky v. 150 mm + prořez : </t>
  </si>
  <si>
    <t>Odkaz na mn. položky pořadí 48 : 49,69000*0,175</t>
  </si>
  <si>
    <t>998771101R00</t>
  </si>
  <si>
    <t>Přesun hmot pro podlahy z dlaždic v objektech výšky do 6 m</t>
  </si>
  <si>
    <t>776421100RT1</t>
  </si>
  <si>
    <t>Lepení soklíků PVC a napojení krytiny na stěnu lepení podlahových soklíků z PVC a vinylu</t>
  </si>
  <si>
    <t>800-775</t>
  </si>
  <si>
    <t>776431010R00</t>
  </si>
  <si>
    <t>Montáž, lepení podlah. soklíků z kobercových pásů včetně dodávky kobercové lišty</t>
  </si>
  <si>
    <t>včetně soklové lišty.</t>
  </si>
  <si>
    <t>776511810R00</t>
  </si>
  <si>
    <t>Odstranění povlakových podlah z nášlapné plochy lepených, bez podložky, z ploch přes 20 m2</t>
  </si>
  <si>
    <t>776521110R00</t>
  </si>
  <si>
    <t xml:space="preserve">Lepení povlakových podlah z plastů  Lepení povlakových podlah z plastů - pásy z PVC, montáž,  </t>
  </si>
  <si>
    <t>776572100RT1</t>
  </si>
  <si>
    <t>Položení povlakových podlah textilních montáž - podlahová krytina textilní ve specifikaci_x000D_
 lepených, z pásů textilních</t>
  </si>
  <si>
    <t>všívaných a vpichovaných</t>
  </si>
  <si>
    <t>28342451R</t>
  </si>
  <si>
    <t>lišta soklová; pro vinylové podlahy; materiál PVC; š = 11,8 mm; h = 58,0 mm; 9 barev</t>
  </si>
  <si>
    <t xml:space="preserve">délka soklu + ztratné 5% : </t>
  </si>
  <si>
    <t>Odkaz na mn. položky pořadí 53 : 0,00000*1,05</t>
  </si>
  <si>
    <t>284122116V</t>
  </si>
  <si>
    <t>Podlahovina Lino</t>
  </si>
  <si>
    <t xml:space="preserve">plocha podlahy + prořez 3% : </t>
  </si>
  <si>
    <t>Odkaz na mn. položky pořadí 56 : 0,00000*1,03</t>
  </si>
  <si>
    <t>697410984R</t>
  </si>
  <si>
    <t>koberec střižená smyčka; v rolích; PA; š = 4 000,0 mm; třída zatížení 33</t>
  </si>
  <si>
    <t xml:space="preserve">plocha podlahy + prořez 5% : </t>
  </si>
  <si>
    <t>Odkaz na mn. položky pořadí 57 : 0,00000*1,05</t>
  </si>
  <si>
    <t xml:space="preserve">do soklových lišt - v 100 mm : </t>
  </si>
  <si>
    <t>Odkaz na mn. položky pořadí 54 : 0,00000*0,1</t>
  </si>
  <si>
    <t>998776101R00</t>
  </si>
  <si>
    <t>Přesun hmot pro podlahy povlakové v objektech výšky do 6 m</t>
  </si>
  <si>
    <t>vodorovně do 50 m</t>
  </si>
  <si>
    <t>781475114R00</t>
  </si>
  <si>
    <t>Montáž obkladů vnitřních z dlaždic keramických kladených do tmele 200 x 200 mm,  , kladených do flexibilního tmele</t>
  </si>
  <si>
    <t>Odkaz na mn. položky pořadí 27 : 5,00000</t>
  </si>
  <si>
    <t>597813635R</t>
  </si>
  <si>
    <t>obklad keramický š = 198 mm; l = 198 mm; h = 6,5 mm; pro interiér; barva tmavě šedá; mat</t>
  </si>
  <si>
    <t>Odkaz na mn. položky pořadí 63 : 5,00000*1,1</t>
  </si>
  <si>
    <t>998781101R00</t>
  </si>
  <si>
    <t>Přesun hmot pro obklady keramické v objektech výšky do 6 m</t>
  </si>
  <si>
    <t>784195412R00</t>
  </si>
  <si>
    <t>Malby z malířských směsí otěruvzdorných,  , bělost 92 %, dvojnásobné</t>
  </si>
  <si>
    <t>800-784</t>
  </si>
  <si>
    <t xml:space="preserve">STROPY : </t>
  </si>
  <si>
    <t xml:space="preserve">1. NADZEMNÍ PODLAŽÍ : </t>
  </si>
  <si>
    <t xml:space="preserve">STĚNY : </t>
  </si>
  <si>
    <t>21 vstup chodba - nášlap dlažba : (2,8+2*4,945)*2,6</t>
  </si>
  <si>
    <t>20 schodiště - nášlap dlažba : (2,8+4,8)*2*2,6</t>
  </si>
  <si>
    <t>15 chodba - nášlap dlažba : (1,34+3,13)*2*2,6</t>
  </si>
  <si>
    <t>18 šatna zaměstnanci - nášlap dlažba : (4,4+3,13)*2*2,6</t>
  </si>
  <si>
    <t>14 šatna dětí - nášlap lino : (5,8+3,095)*2*2,6</t>
  </si>
  <si>
    <t>13 umývárna a WC děti - nášlap dlažba : ((2,825+2,85)+4,49)*2*2,6</t>
  </si>
  <si>
    <t>4 denní místnost - nášlap lino : (5,8+8,4)*2*2,6-(5,1*1,5)*2</t>
  </si>
  <si>
    <t>3 denní místnost - nášlap koberec : (5,8+6,65)*2*2,6-(5,1*1,5)*1</t>
  </si>
  <si>
    <t>1 tělocvična - nášlap koberec : (5,8+9,6)*2*2,6-(5,1*1,5)*2</t>
  </si>
  <si>
    <t xml:space="preserve">2. NADZEMNÍ PODLAŽÍ : </t>
  </si>
  <si>
    <t>1 tělocvična - nášlap koberec 50% : ((5,8+9,6)*2*2,6-(5,1*1,5)*2)*0,50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</si>
  <si>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</si>
  <si>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</si>
  <si>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</si>
  <si>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</si>
  <si>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</si>
  <si>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</si>
  <si>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</si>
  <si>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</si>
  <si>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</si>
  <si>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</si>
  <si>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</si>
  <si>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</si>
  <si>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</si>
  <si>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</si>
  <si>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979999996R00</t>
  </si>
  <si>
    <t>Poplatek za skládku suti a vybouraných hmot</t>
  </si>
  <si>
    <t>RTS 10/ I</t>
  </si>
  <si>
    <t>005124010R</t>
  </si>
  <si>
    <t>Koordinační činnost</t>
  </si>
  <si>
    <t>Soubor</t>
  </si>
  <si>
    <t>VRN</t>
  </si>
  <si>
    <t>POL99_2</t>
  </si>
  <si>
    <t>Koordinace stavebních a technologických dodávek stavby.</t>
  </si>
  <si>
    <t>004111010R</t>
  </si>
  <si>
    <t xml:space="preserve">Průzkumné práce </t>
  </si>
  <si>
    <t>POL99_8</t>
  </si>
  <si>
    <t>Projektant doporučuje provést důkladnou revizi všech kanalizací.</t>
  </si>
  <si>
    <t>Okolo severní části východního křídla jsou vedeny kanalizační řady a přípojky</t>
  </si>
  <si>
    <t>s přístupnými šachtami. V roce 2016 byly provedeny kamerové prohlídky těchto kanalizací a</t>
  </si>
  <si>
    <t>zjištěny závady – na odvodnění ze střechy Logopedie, na řadu podél východní strany</t>
  </si>
  <si>
    <t>Logopedie a v napojení ze šachty v areálu školky na vnější řad k šachtě v ulici. Závady a</t>
  </si>
  <si>
    <t>narušení těchto vedení mohou být příčinou poklesů terénu, poruch zídek a sedání</t>
  </si>
  <si>
    <t>podzákladí. Může pak docházet k deformacím podlah a příček, které na podlaze stojí. Tyto</t>
  </si>
  <si>
    <t>nenosné konstrukce nejsou podchycením základů zajištěny.</t>
  </si>
  <si>
    <t>004111020R</t>
  </si>
  <si>
    <t xml:space="preserve">Vypracování projektové dokumentace </t>
  </si>
  <si>
    <t>Dodavatel mikropilot zpracuje jejich výrobní dokumentaci a technologický postup provádění – podléhá schválení TDI nebo projektanta.</t>
  </si>
  <si>
    <t>005121 R</t>
  </si>
  <si>
    <t>Zařízení staveniště</t>
  </si>
  <si>
    <t>Veškeré náklady spojené s vybudováním, provozem a odstraněním zařízení staveniště.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</si>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</sst>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4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164" fontId="21" fillId="0" borderId="0" xfId="0" applyNumberFormat="1" applyFont="1" applyBorder="1" applyAlignment="1">
      <alignment horizontal="center" vertical="top" wrapText="1" shrinkToFit="1"/>
    </xf>
    <xf numFmtId="164" fontId="21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4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22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4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164" fontId="21" fillId="0" borderId="0" xfId="0" quotePrefix="1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3" t="s">
        <v>39</v>
      </c>
      <c r="B2" s="73"/>
      <c r="C2" s="73"/>
      <c r="D2" s="73"/>
      <c r="E2" s="73"/>
      <c r="F2" s="73"/>
      <c r="G2" s="73"/>
    </row>
  </sheetData>
  <sheetProtection password="DD97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8"/>
  <sheetViews>
    <sheetView showGridLines="0" tabSelected="1" topLeftCell="B1" zoomScaleNormal="100" zoomScaleSheetLayoutView="75" workbookViewId="0">
      <selection activeCell="M16" sqref="M1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4" t="s">
        <v>41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">
      <c r="A2" s="2"/>
      <c r="B2" s="109" t="s">
        <v>22</v>
      </c>
      <c r="C2" s="110"/>
      <c r="D2" s="111" t="s">
        <v>50</v>
      </c>
      <c r="E2" s="112" t="s">
        <v>51</v>
      </c>
      <c r="F2" s="113"/>
      <c r="G2" s="113"/>
      <c r="H2" s="113"/>
      <c r="I2" s="113"/>
      <c r="J2" s="114"/>
      <c r="O2" s="1"/>
    </row>
    <row r="3" spans="1:15" ht="27" customHeight="1" x14ac:dyDescent="0.2">
      <c r="A3" s="2"/>
      <c r="B3" s="115" t="s">
        <v>47</v>
      </c>
      <c r="C3" s="110"/>
      <c r="D3" s="116" t="s">
        <v>45</v>
      </c>
      <c r="E3" s="117" t="s">
        <v>46</v>
      </c>
      <c r="F3" s="118"/>
      <c r="G3" s="118"/>
      <c r="H3" s="118"/>
      <c r="I3" s="118"/>
      <c r="J3" s="119"/>
    </row>
    <row r="4" spans="1:15" ht="23.25" customHeight="1" x14ac:dyDescent="0.2">
      <c r="A4" s="105">
        <v>963</v>
      </c>
      <c r="B4" s="120" t="s">
        <v>48</v>
      </c>
      <c r="C4" s="121"/>
      <c r="D4" s="122" t="s">
        <v>43</v>
      </c>
      <c r="E4" s="123" t="s">
        <v>44</v>
      </c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42</v>
      </c>
      <c r="D5" s="126" t="s">
        <v>52</v>
      </c>
      <c r="E5" s="88"/>
      <c r="F5" s="88"/>
      <c r="G5" s="88"/>
      <c r="H5" s="18" t="s">
        <v>40</v>
      </c>
      <c r="I5" s="128" t="s">
        <v>56</v>
      </c>
      <c r="J5" s="8"/>
    </row>
    <row r="6" spans="1:15" ht="15.75" customHeight="1" x14ac:dyDescent="0.2">
      <c r="A6" s="2"/>
      <c r="B6" s="28"/>
      <c r="C6" s="53"/>
      <c r="D6" s="108" t="s">
        <v>53</v>
      </c>
      <c r="E6" s="89"/>
      <c r="F6" s="89"/>
      <c r="G6" s="89"/>
      <c r="H6" s="18" t="s">
        <v>34</v>
      </c>
      <c r="I6" s="128" t="s">
        <v>57</v>
      </c>
      <c r="J6" s="8"/>
    </row>
    <row r="7" spans="1:15" ht="15.75" customHeight="1" x14ac:dyDescent="0.2">
      <c r="A7" s="2"/>
      <c r="B7" s="29"/>
      <c r="C7" s="54"/>
      <c r="D7" s="106" t="s">
        <v>55</v>
      </c>
      <c r="E7" s="127" t="s">
        <v>54</v>
      </c>
      <c r="F7" s="90"/>
      <c r="G7" s="9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07" t="s">
        <v>58</v>
      </c>
      <c r="H8" s="18" t="s">
        <v>40</v>
      </c>
      <c r="I8" s="128" t="s">
        <v>62</v>
      </c>
      <c r="J8" s="8"/>
    </row>
    <row r="9" spans="1:15" ht="15.75" hidden="1" customHeight="1" x14ac:dyDescent="0.2">
      <c r="A9" s="2"/>
      <c r="B9" s="2"/>
      <c r="D9" s="107" t="s">
        <v>59</v>
      </c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4"/>
      <c r="D10" s="106" t="s">
        <v>61</v>
      </c>
      <c r="E10" s="129" t="s">
        <v>60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0"/>
      <c r="E11" s="130"/>
      <c r="F11" s="130"/>
      <c r="G11" s="130"/>
      <c r="H11" s="18" t="s">
        <v>40</v>
      </c>
      <c r="I11" s="135"/>
      <c r="J11" s="8"/>
    </row>
    <row r="12" spans="1:15" ht="15.75" customHeight="1" x14ac:dyDescent="0.2">
      <c r="A12" s="2"/>
      <c r="B12" s="28"/>
      <c r="C12" s="53"/>
      <c r="D12" s="131"/>
      <c r="E12" s="131"/>
      <c r="F12" s="131"/>
      <c r="G12" s="131"/>
      <c r="H12" s="18" t="s">
        <v>34</v>
      </c>
      <c r="I12" s="135"/>
      <c r="J12" s="8"/>
    </row>
    <row r="13" spans="1:15" ht="15.75" customHeight="1" x14ac:dyDescent="0.2">
      <c r="A13" s="2"/>
      <c r="B13" s="29"/>
      <c r="C13" s="54"/>
      <c r="D13" s="134"/>
      <c r="E13" s="132"/>
      <c r="F13" s="133"/>
      <c r="G13" s="133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 t="s">
        <v>49</v>
      </c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83"/>
      <c r="F15" s="83"/>
      <c r="G15" s="84"/>
      <c r="H15" s="84"/>
      <c r="I15" s="84" t="s">
        <v>29</v>
      </c>
      <c r="J15" s="85"/>
    </row>
    <row r="16" spans="1:15" ht="23.25" customHeight="1" x14ac:dyDescent="0.2">
      <c r="A16" s="199" t="s">
        <v>24</v>
      </c>
      <c r="B16" s="38" t="s">
        <v>24</v>
      </c>
      <c r="C16" s="59"/>
      <c r="D16" s="60"/>
      <c r="E16" s="80"/>
      <c r="F16" s="81"/>
      <c r="G16" s="80"/>
      <c r="H16" s="81"/>
      <c r="I16" s="80">
        <f>SUMIF(F52:F74,A16,I52:I74)+SUMIF(F52:F74,"PSU",I52:I74)</f>
        <v>0</v>
      </c>
      <c r="J16" s="82"/>
    </row>
    <row r="17" spans="1:10" ht="23.25" customHeight="1" x14ac:dyDescent="0.2">
      <c r="A17" s="199" t="s">
        <v>25</v>
      </c>
      <c r="B17" s="38" t="s">
        <v>25</v>
      </c>
      <c r="C17" s="59"/>
      <c r="D17" s="60"/>
      <c r="E17" s="80"/>
      <c r="F17" s="81"/>
      <c r="G17" s="80"/>
      <c r="H17" s="81"/>
      <c r="I17" s="80">
        <f>SUMIF(F52:F74,A17,I52:I74)</f>
        <v>0</v>
      </c>
      <c r="J17" s="82"/>
    </row>
    <row r="18" spans="1:10" ht="23.25" customHeight="1" x14ac:dyDescent="0.2">
      <c r="A18" s="199" t="s">
        <v>26</v>
      </c>
      <c r="B18" s="38" t="s">
        <v>26</v>
      </c>
      <c r="C18" s="59"/>
      <c r="D18" s="60"/>
      <c r="E18" s="80"/>
      <c r="F18" s="81"/>
      <c r="G18" s="80"/>
      <c r="H18" s="81"/>
      <c r="I18" s="80">
        <f>SUMIF(F52:F74,A18,I52:I74)</f>
        <v>0</v>
      </c>
      <c r="J18" s="82"/>
    </row>
    <row r="19" spans="1:10" ht="23.25" customHeight="1" x14ac:dyDescent="0.2">
      <c r="A19" s="199" t="s">
        <v>115</v>
      </c>
      <c r="B19" s="38" t="s">
        <v>27</v>
      </c>
      <c r="C19" s="59"/>
      <c r="D19" s="60"/>
      <c r="E19" s="80"/>
      <c r="F19" s="81"/>
      <c r="G19" s="80"/>
      <c r="H19" s="81"/>
      <c r="I19" s="80">
        <f>SUMIF(F52:F74,A19,I52:I74)</f>
        <v>0</v>
      </c>
      <c r="J19" s="82"/>
    </row>
    <row r="20" spans="1:10" ht="23.25" customHeight="1" x14ac:dyDescent="0.2">
      <c r="A20" s="199" t="s">
        <v>116</v>
      </c>
      <c r="B20" s="38" t="s">
        <v>28</v>
      </c>
      <c r="C20" s="59"/>
      <c r="D20" s="60"/>
      <c r="E20" s="80"/>
      <c r="F20" s="81"/>
      <c r="G20" s="80"/>
      <c r="H20" s="81"/>
      <c r="I20" s="80">
        <f>SUMIF(F52:F74,A20,I52:I74)</f>
        <v>0</v>
      </c>
      <c r="J20" s="82"/>
    </row>
    <row r="21" spans="1:10" ht="23.25" customHeight="1" x14ac:dyDescent="0.2">
      <c r="A21" s="2"/>
      <c r="B21" s="48" t="s">
        <v>29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15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15</v>
      </c>
      <c r="F24" s="39" t="s">
        <v>0</v>
      </c>
      <c r="G24" s="92">
        <f>IF(A24&gt;50, ROUNDUP(A23, 0), ROUNDDOWN(A23, 0))</f>
        <v>0</v>
      </c>
      <c r="H24" s="93"/>
      <c r="I24" s="9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77">
        <f>IF(A26&gt;50, ROUNDUP(A25, 0), ROUNDDOWN(A25, 0))</f>
        <v>0</v>
      </c>
      <c r="H26" s="78"/>
      <c r="I26" s="7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1"/>
      <c r="D34" s="97"/>
      <c r="E34" s="98"/>
      <c r="G34" s="99"/>
      <c r="H34" s="100"/>
      <c r="I34" s="100"/>
      <c r="J34" s="25"/>
    </row>
    <row r="35" spans="1:52" ht="12.75" customHeight="1" x14ac:dyDescent="0.2">
      <c r="A35" s="2"/>
      <c r="B35" s="2"/>
      <c r="D35" s="91" t="s">
        <v>2</v>
      </c>
      <c r="E35" s="91"/>
      <c r="H35" s="10" t="s">
        <v>3</v>
      </c>
      <c r="J35" s="9"/>
    </row>
    <row r="36" spans="1:52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52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52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52" ht="25.5" hidden="1" customHeight="1" x14ac:dyDescent="0.2">
      <c r="A39" s="138">
        <v>1</v>
      </c>
      <c r="B39" s="148" t="s">
        <v>63</v>
      </c>
      <c r="C39" s="149"/>
      <c r="D39" s="149"/>
      <c r="E39" s="149"/>
      <c r="F39" s="150">
        <f>'01 revize 01 Pol'!AE442</f>
        <v>0</v>
      </c>
      <c r="G39" s="151">
        <f>'01 revize 01 Pol'!AF442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52" ht="25.5" hidden="1" customHeight="1" x14ac:dyDescent="0.2">
      <c r="A40" s="138">
        <v>2</v>
      </c>
      <c r="B40" s="154"/>
      <c r="C40" s="155" t="s">
        <v>64</v>
      </c>
      <c r="D40" s="155"/>
      <c r="E40" s="155"/>
      <c r="F40" s="156"/>
      <c r="G40" s="157"/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52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revize 01 Pol'!AE442</f>
        <v>0</v>
      </c>
      <c r="G41" s="157">
        <f>'01 revize 01 Pol'!AF442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52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revize 01 Pol'!AE442</f>
        <v>0</v>
      </c>
      <c r="G42" s="152">
        <f>'01 revize 01 Pol'!AF442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52" ht="25.5" hidden="1" customHeight="1" x14ac:dyDescent="0.2">
      <c r="A43" s="138"/>
      <c r="B43" s="161" t="s">
        <v>65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52" x14ac:dyDescent="0.2">
      <c r="A45" t="s">
        <v>67</v>
      </c>
      <c r="B45" t="s">
        <v>68</v>
      </c>
    </row>
    <row r="46" spans="1:52" x14ac:dyDescent="0.2">
      <c r="B46" s="178" t="s">
        <v>69</v>
      </c>
      <c r="C46" s="178"/>
      <c r="D46" s="178"/>
      <c r="E46" s="178"/>
      <c r="F46" s="178"/>
      <c r="G46" s="178"/>
      <c r="H46" s="178"/>
      <c r="I46" s="178"/>
      <c r="J46" s="178"/>
      <c r="AZ46" s="177" t="str">
        <f>B46</f>
        <v>Redukovaná varianta původního soupisu na základě úpravy projektu z 07/2019</v>
      </c>
    </row>
    <row r="49" spans="1:10" ht="15.75" x14ac:dyDescent="0.25">
      <c r="B49" s="179" t="s">
        <v>70</v>
      </c>
    </row>
    <row r="51" spans="1:10" ht="25.5" customHeight="1" x14ac:dyDescent="0.2">
      <c r="A51" s="181"/>
      <c r="B51" s="184" t="s">
        <v>17</v>
      </c>
      <c r="C51" s="184" t="s">
        <v>5</v>
      </c>
      <c r="D51" s="185"/>
      <c r="E51" s="185"/>
      <c r="F51" s="186" t="s">
        <v>71</v>
      </c>
      <c r="G51" s="186"/>
      <c r="H51" s="186"/>
      <c r="I51" s="186" t="s">
        <v>29</v>
      </c>
      <c r="J51" s="186" t="s">
        <v>0</v>
      </c>
    </row>
    <row r="52" spans="1:10" ht="36.75" customHeight="1" x14ac:dyDescent="0.2">
      <c r="A52" s="182"/>
      <c r="B52" s="187" t="s">
        <v>72</v>
      </c>
      <c r="C52" s="188" t="s">
        <v>73</v>
      </c>
      <c r="D52" s="189"/>
      <c r="E52" s="189"/>
      <c r="F52" s="195" t="s">
        <v>24</v>
      </c>
      <c r="G52" s="196"/>
      <c r="H52" s="196"/>
      <c r="I52" s="196">
        <f>'01 revize 01 Pol'!G8</f>
        <v>0</v>
      </c>
      <c r="J52" s="193" t="str">
        <f>IF(I75=0,"",I52/I75*100)</f>
        <v/>
      </c>
    </row>
    <row r="53" spans="1:10" ht="36.75" customHeight="1" x14ac:dyDescent="0.2">
      <c r="A53" s="182"/>
      <c r="B53" s="187" t="s">
        <v>74</v>
      </c>
      <c r="C53" s="188" t="s">
        <v>75</v>
      </c>
      <c r="D53" s="189"/>
      <c r="E53" s="189"/>
      <c r="F53" s="195" t="s">
        <v>24</v>
      </c>
      <c r="G53" s="196"/>
      <c r="H53" s="196"/>
      <c r="I53" s="196">
        <f>'01 revize 01 Pol'!G25</f>
        <v>0</v>
      </c>
      <c r="J53" s="193" t="str">
        <f>IF(I75=0,"",I53/I75*100)</f>
        <v/>
      </c>
    </row>
    <row r="54" spans="1:10" ht="36.75" customHeight="1" x14ac:dyDescent="0.2">
      <c r="A54" s="182"/>
      <c r="B54" s="187" t="s">
        <v>76</v>
      </c>
      <c r="C54" s="188" t="s">
        <v>77</v>
      </c>
      <c r="D54" s="189"/>
      <c r="E54" s="189"/>
      <c r="F54" s="195" t="s">
        <v>24</v>
      </c>
      <c r="G54" s="196"/>
      <c r="H54" s="196"/>
      <c r="I54" s="196">
        <f>'01 revize 01 Pol'!G66</f>
        <v>0</v>
      </c>
      <c r="J54" s="193" t="str">
        <f>IF(I75=0,"",I54/I75*100)</f>
        <v/>
      </c>
    </row>
    <row r="55" spans="1:10" ht="36.75" customHeight="1" x14ac:dyDescent="0.2">
      <c r="A55" s="182"/>
      <c r="B55" s="187" t="s">
        <v>78</v>
      </c>
      <c r="C55" s="188" t="s">
        <v>79</v>
      </c>
      <c r="D55" s="189"/>
      <c r="E55" s="189"/>
      <c r="F55" s="195" t="s">
        <v>24</v>
      </c>
      <c r="G55" s="196"/>
      <c r="H55" s="196"/>
      <c r="I55" s="196">
        <f>'01 revize 01 Pol'!G85</f>
        <v>0</v>
      </c>
      <c r="J55" s="193" t="str">
        <f>IF(I75=0,"",I55/I75*100)</f>
        <v/>
      </c>
    </row>
    <row r="56" spans="1:10" ht="36.75" customHeight="1" x14ac:dyDescent="0.2">
      <c r="A56" s="182"/>
      <c r="B56" s="187" t="s">
        <v>80</v>
      </c>
      <c r="C56" s="188" t="s">
        <v>81</v>
      </c>
      <c r="D56" s="189"/>
      <c r="E56" s="189"/>
      <c r="F56" s="195" t="s">
        <v>24</v>
      </c>
      <c r="G56" s="196"/>
      <c r="H56" s="196"/>
      <c r="I56" s="196">
        <f>'01 revize 01 Pol'!G89</f>
        <v>0</v>
      </c>
      <c r="J56" s="193" t="str">
        <f>IF(I75=0,"",I56/I75*100)</f>
        <v/>
      </c>
    </row>
    <row r="57" spans="1:10" ht="36.75" customHeight="1" x14ac:dyDescent="0.2">
      <c r="A57" s="182"/>
      <c r="B57" s="187" t="s">
        <v>82</v>
      </c>
      <c r="C57" s="188" t="s">
        <v>83</v>
      </c>
      <c r="D57" s="189"/>
      <c r="E57" s="189"/>
      <c r="F57" s="195" t="s">
        <v>24</v>
      </c>
      <c r="G57" s="196"/>
      <c r="H57" s="196"/>
      <c r="I57" s="196">
        <f>'01 revize 01 Pol'!G115</f>
        <v>0</v>
      </c>
      <c r="J57" s="193" t="str">
        <f>IF(I75=0,"",I57/I75*100)</f>
        <v/>
      </c>
    </row>
    <row r="58" spans="1:10" ht="36.75" customHeight="1" x14ac:dyDescent="0.2">
      <c r="A58" s="182"/>
      <c r="B58" s="187" t="s">
        <v>84</v>
      </c>
      <c r="C58" s="188" t="s">
        <v>85</v>
      </c>
      <c r="D58" s="189"/>
      <c r="E58" s="189"/>
      <c r="F58" s="195" t="s">
        <v>24</v>
      </c>
      <c r="G58" s="196"/>
      <c r="H58" s="196"/>
      <c r="I58" s="196">
        <f>'01 revize 01 Pol'!G120</f>
        <v>0</v>
      </c>
      <c r="J58" s="193" t="str">
        <f>IF(I75=0,"",I58/I75*100)</f>
        <v/>
      </c>
    </row>
    <row r="59" spans="1:10" ht="36.75" customHeight="1" x14ac:dyDescent="0.2">
      <c r="A59" s="182"/>
      <c r="B59" s="187" t="s">
        <v>86</v>
      </c>
      <c r="C59" s="188" t="s">
        <v>87</v>
      </c>
      <c r="D59" s="189"/>
      <c r="E59" s="189"/>
      <c r="F59" s="195" t="s">
        <v>24</v>
      </c>
      <c r="G59" s="196"/>
      <c r="H59" s="196"/>
      <c r="I59" s="196">
        <f>'01 revize 01 Pol'!G124</f>
        <v>0</v>
      </c>
      <c r="J59" s="193" t="str">
        <f>IF(I75=0,"",I59/I75*100)</f>
        <v/>
      </c>
    </row>
    <row r="60" spans="1:10" ht="36.75" customHeight="1" x14ac:dyDescent="0.2">
      <c r="A60" s="182"/>
      <c r="B60" s="187" t="s">
        <v>88</v>
      </c>
      <c r="C60" s="188" t="s">
        <v>89</v>
      </c>
      <c r="D60" s="189"/>
      <c r="E60" s="189"/>
      <c r="F60" s="195" t="s">
        <v>24</v>
      </c>
      <c r="G60" s="196"/>
      <c r="H60" s="196"/>
      <c r="I60" s="196">
        <f>'01 revize 01 Pol'!G137</f>
        <v>0</v>
      </c>
      <c r="J60" s="193" t="str">
        <f>IF(I75=0,"",I60/I75*100)</f>
        <v/>
      </c>
    </row>
    <row r="61" spans="1:10" ht="36.75" customHeight="1" x14ac:dyDescent="0.2">
      <c r="A61" s="182"/>
      <c r="B61" s="187" t="s">
        <v>90</v>
      </c>
      <c r="C61" s="188" t="s">
        <v>91</v>
      </c>
      <c r="D61" s="189"/>
      <c r="E61" s="189"/>
      <c r="F61" s="195" t="s">
        <v>24</v>
      </c>
      <c r="G61" s="196"/>
      <c r="H61" s="196"/>
      <c r="I61" s="196">
        <f>'01 revize 01 Pol'!G186</f>
        <v>0</v>
      </c>
      <c r="J61" s="193" t="str">
        <f>IF(I75=0,"",I61/I75*100)</f>
        <v/>
      </c>
    </row>
    <row r="62" spans="1:10" ht="36.75" customHeight="1" x14ac:dyDescent="0.2">
      <c r="A62" s="182"/>
      <c r="B62" s="187" t="s">
        <v>92</v>
      </c>
      <c r="C62" s="188" t="s">
        <v>93</v>
      </c>
      <c r="D62" s="189"/>
      <c r="E62" s="189"/>
      <c r="F62" s="195" t="s">
        <v>25</v>
      </c>
      <c r="G62" s="196"/>
      <c r="H62" s="196"/>
      <c r="I62" s="196">
        <f>'01 revize 01 Pol'!G189</f>
        <v>0</v>
      </c>
      <c r="J62" s="193" t="str">
        <f>IF(I75=0,"",I62/I75*100)</f>
        <v/>
      </c>
    </row>
    <row r="63" spans="1:10" ht="36.75" customHeight="1" x14ac:dyDescent="0.2">
      <c r="A63" s="182"/>
      <c r="B63" s="187" t="s">
        <v>94</v>
      </c>
      <c r="C63" s="188" t="s">
        <v>95</v>
      </c>
      <c r="D63" s="189"/>
      <c r="E63" s="189"/>
      <c r="F63" s="195" t="s">
        <v>25</v>
      </c>
      <c r="G63" s="196"/>
      <c r="H63" s="196"/>
      <c r="I63" s="196">
        <f>'01 revize 01 Pol'!G203</f>
        <v>0</v>
      </c>
      <c r="J63" s="193" t="str">
        <f>IF(I75=0,"",I63/I75*100)</f>
        <v/>
      </c>
    </row>
    <row r="64" spans="1:10" ht="36.75" customHeight="1" x14ac:dyDescent="0.2">
      <c r="A64" s="182"/>
      <c r="B64" s="187" t="s">
        <v>96</v>
      </c>
      <c r="C64" s="188" t="s">
        <v>97</v>
      </c>
      <c r="D64" s="189"/>
      <c r="E64" s="189"/>
      <c r="F64" s="195" t="s">
        <v>25</v>
      </c>
      <c r="G64" s="196"/>
      <c r="H64" s="196"/>
      <c r="I64" s="196">
        <f>'01 revize 01 Pol'!G207</f>
        <v>0</v>
      </c>
      <c r="J64" s="193" t="str">
        <f>IF(I75=0,"",I64/I75*100)</f>
        <v/>
      </c>
    </row>
    <row r="65" spans="1:10" ht="36.75" customHeight="1" x14ac:dyDescent="0.2">
      <c r="A65" s="182"/>
      <c r="B65" s="187" t="s">
        <v>98</v>
      </c>
      <c r="C65" s="188" t="s">
        <v>99</v>
      </c>
      <c r="D65" s="189"/>
      <c r="E65" s="189"/>
      <c r="F65" s="195" t="s">
        <v>25</v>
      </c>
      <c r="G65" s="196"/>
      <c r="H65" s="196"/>
      <c r="I65" s="196">
        <f>'01 revize 01 Pol'!G210</f>
        <v>0</v>
      </c>
      <c r="J65" s="193" t="str">
        <f>IF(I75=0,"",I65/I75*100)</f>
        <v/>
      </c>
    </row>
    <row r="66" spans="1:10" ht="36.75" customHeight="1" x14ac:dyDescent="0.2">
      <c r="A66" s="182"/>
      <c r="B66" s="187" t="s">
        <v>100</v>
      </c>
      <c r="C66" s="188" t="s">
        <v>101</v>
      </c>
      <c r="D66" s="189"/>
      <c r="E66" s="189"/>
      <c r="F66" s="195" t="s">
        <v>25</v>
      </c>
      <c r="G66" s="196"/>
      <c r="H66" s="196"/>
      <c r="I66" s="196">
        <f>'01 revize 01 Pol'!G227</f>
        <v>0</v>
      </c>
      <c r="J66" s="193" t="str">
        <f>IF(I75=0,"",I66/I75*100)</f>
        <v/>
      </c>
    </row>
    <row r="67" spans="1:10" ht="36.75" customHeight="1" x14ac:dyDescent="0.2">
      <c r="A67" s="182"/>
      <c r="B67" s="187" t="s">
        <v>102</v>
      </c>
      <c r="C67" s="188" t="s">
        <v>103</v>
      </c>
      <c r="D67" s="189"/>
      <c r="E67" s="189"/>
      <c r="F67" s="195" t="s">
        <v>25</v>
      </c>
      <c r="G67" s="196"/>
      <c r="H67" s="196"/>
      <c r="I67" s="196">
        <f>'01 revize 01 Pol'!G232</f>
        <v>0</v>
      </c>
      <c r="J67" s="193" t="str">
        <f>IF(I75=0,"",I67/I75*100)</f>
        <v/>
      </c>
    </row>
    <row r="68" spans="1:10" ht="36.75" customHeight="1" x14ac:dyDescent="0.2">
      <c r="A68" s="182"/>
      <c r="B68" s="187" t="s">
        <v>104</v>
      </c>
      <c r="C68" s="188" t="s">
        <v>105</v>
      </c>
      <c r="D68" s="189"/>
      <c r="E68" s="189"/>
      <c r="F68" s="195" t="s">
        <v>25</v>
      </c>
      <c r="G68" s="196"/>
      <c r="H68" s="196"/>
      <c r="I68" s="196">
        <f>'01 revize 01 Pol'!G286</f>
        <v>0</v>
      </c>
      <c r="J68" s="193" t="str">
        <f>IF(I75=0,"",I68/I75*100)</f>
        <v/>
      </c>
    </row>
    <row r="69" spans="1:10" ht="36.75" customHeight="1" x14ac:dyDescent="0.2">
      <c r="A69" s="182"/>
      <c r="B69" s="187" t="s">
        <v>106</v>
      </c>
      <c r="C69" s="188" t="s">
        <v>107</v>
      </c>
      <c r="D69" s="189"/>
      <c r="E69" s="189"/>
      <c r="F69" s="195" t="s">
        <v>25</v>
      </c>
      <c r="G69" s="196"/>
      <c r="H69" s="196"/>
      <c r="I69" s="196">
        <f>'01 revize 01 Pol'!G321</f>
        <v>0</v>
      </c>
      <c r="J69" s="193" t="str">
        <f>IF(I75=0,"",I69/I75*100)</f>
        <v/>
      </c>
    </row>
    <row r="70" spans="1:10" ht="36.75" customHeight="1" x14ac:dyDescent="0.2">
      <c r="A70" s="182"/>
      <c r="B70" s="187" t="s">
        <v>108</v>
      </c>
      <c r="C70" s="188" t="s">
        <v>109</v>
      </c>
      <c r="D70" s="189"/>
      <c r="E70" s="189"/>
      <c r="F70" s="195" t="s">
        <v>25</v>
      </c>
      <c r="G70" s="196"/>
      <c r="H70" s="196"/>
      <c r="I70" s="196">
        <f>'01 revize 01 Pol'!G365</f>
        <v>0</v>
      </c>
      <c r="J70" s="193" t="str">
        <f>IF(I75=0,"",I70/I75*100)</f>
        <v/>
      </c>
    </row>
    <row r="71" spans="1:10" ht="36.75" customHeight="1" x14ac:dyDescent="0.2">
      <c r="A71" s="182"/>
      <c r="B71" s="187" t="s">
        <v>110</v>
      </c>
      <c r="C71" s="188" t="s">
        <v>111</v>
      </c>
      <c r="D71" s="189"/>
      <c r="E71" s="189"/>
      <c r="F71" s="195" t="s">
        <v>25</v>
      </c>
      <c r="G71" s="196"/>
      <c r="H71" s="196"/>
      <c r="I71" s="196">
        <f>'01 revize 01 Pol'!G371</f>
        <v>0</v>
      </c>
      <c r="J71" s="193" t="str">
        <f>IF(I75=0,"",I71/I75*100)</f>
        <v/>
      </c>
    </row>
    <row r="72" spans="1:10" ht="36.75" customHeight="1" x14ac:dyDescent="0.2">
      <c r="A72" s="182"/>
      <c r="B72" s="187" t="s">
        <v>112</v>
      </c>
      <c r="C72" s="188" t="s">
        <v>113</v>
      </c>
      <c r="D72" s="189"/>
      <c r="E72" s="189"/>
      <c r="F72" s="195" t="s">
        <v>114</v>
      </c>
      <c r="G72" s="196"/>
      <c r="H72" s="196"/>
      <c r="I72" s="196">
        <f>'01 revize 01 Pol'!G416</f>
        <v>0</v>
      </c>
      <c r="J72" s="193" t="str">
        <f>IF(I75=0,"",I72/I75*100)</f>
        <v/>
      </c>
    </row>
    <row r="73" spans="1:10" ht="36.75" customHeight="1" x14ac:dyDescent="0.2">
      <c r="A73" s="182"/>
      <c r="B73" s="187" t="s">
        <v>115</v>
      </c>
      <c r="C73" s="188" t="s">
        <v>27</v>
      </c>
      <c r="D73" s="189"/>
      <c r="E73" s="189"/>
      <c r="F73" s="195" t="s">
        <v>115</v>
      </c>
      <c r="G73" s="196"/>
      <c r="H73" s="196"/>
      <c r="I73" s="196">
        <f>'01 revize 01 Pol'!G424</f>
        <v>0</v>
      </c>
      <c r="J73" s="193" t="str">
        <f>IF(I75=0,"",I73/I75*100)</f>
        <v/>
      </c>
    </row>
    <row r="74" spans="1:10" ht="36.75" customHeight="1" x14ac:dyDescent="0.2">
      <c r="A74" s="182"/>
      <c r="B74" s="187" t="s">
        <v>116</v>
      </c>
      <c r="C74" s="188" t="s">
        <v>28</v>
      </c>
      <c r="D74" s="189"/>
      <c r="E74" s="189"/>
      <c r="F74" s="195" t="s">
        <v>116</v>
      </c>
      <c r="G74" s="196"/>
      <c r="H74" s="196"/>
      <c r="I74" s="196">
        <f>'01 revize 01 Pol'!G427</f>
        <v>0</v>
      </c>
      <c r="J74" s="193" t="str">
        <f>IF(I75=0,"",I74/I75*100)</f>
        <v/>
      </c>
    </row>
    <row r="75" spans="1:10" ht="25.5" customHeight="1" x14ac:dyDescent="0.2">
      <c r="A75" s="183"/>
      <c r="B75" s="190" t="s">
        <v>1</v>
      </c>
      <c r="C75" s="191"/>
      <c r="D75" s="192"/>
      <c r="E75" s="192"/>
      <c r="F75" s="197"/>
      <c r="G75" s="198"/>
      <c r="H75" s="198"/>
      <c r="I75" s="198">
        <f>SUM(I52:I74)</f>
        <v>0</v>
      </c>
      <c r="J75" s="194">
        <f>SUM(J52:J74)</f>
        <v>0</v>
      </c>
    </row>
    <row r="76" spans="1:10" x14ac:dyDescent="0.2">
      <c r="F76" s="136"/>
      <c r="G76" s="136"/>
      <c r="H76" s="136"/>
      <c r="I76" s="136"/>
      <c r="J76" s="137"/>
    </row>
    <row r="77" spans="1:10" x14ac:dyDescent="0.2">
      <c r="F77" s="136"/>
      <c r="G77" s="136"/>
      <c r="H77" s="136"/>
      <c r="I77" s="136"/>
      <c r="J77" s="137"/>
    </row>
    <row r="78" spans="1:10" x14ac:dyDescent="0.2">
      <c r="F78" s="136"/>
      <c r="G78" s="136"/>
      <c r="H78" s="136"/>
      <c r="I78" s="136"/>
      <c r="J78" s="137"/>
    </row>
  </sheetData>
  <sheetProtection password="DD97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1:E71"/>
    <mergeCell ref="C72:E72"/>
    <mergeCell ref="C73:E73"/>
    <mergeCell ref="C74:E74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B46:J46"/>
    <mergeCell ref="C52:E52"/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50" t="s">
        <v>7</v>
      </c>
      <c r="B2" s="49"/>
      <c r="C2" s="103"/>
      <c r="D2" s="103"/>
      <c r="E2" s="103"/>
      <c r="F2" s="103"/>
      <c r="G2" s="104"/>
    </row>
    <row r="3" spans="1:7" ht="24.95" customHeight="1" x14ac:dyDescent="0.2">
      <c r="A3" s="50" t="s">
        <v>8</v>
      </c>
      <c r="B3" s="49"/>
      <c r="C3" s="103"/>
      <c r="D3" s="103"/>
      <c r="E3" s="103"/>
      <c r="F3" s="103"/>
      <c r="G3" s="104"/>
    </row>
    <row r="4" spans="1:7" ht="24.95" customHeight="1" x14ac:dyDescent="0.2">
      <c r="A4" s="50" t="s">
        <v>9</v>
      </c>
      <c r="B4" s="49"/>
      <c r="C4" s="103"/>
      <c r="D4" s="103"/>
      <c r="E4" s="103"/>
      <c r="F4" s="103"/>
      <c r="G4" s="104"/>
    </row>
    <row r="5" spans="1:7" x14ac:dyDescent="0.2">
      <c r="B5" s="4"/>
      <c r="C5" s="5"/>
      <c r="D5" s="6"/>
    </row>
  </sheetData>
  <sheetProtection password="DD97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80" customWidth="1"/>
    <col min="3" max="3" width="63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117</v>
      </c>
      <c r="B1" s="200"/>
      <c r="C1" s="200"/>
      <c r="D1" s="200"/>
      <c r="E1" s="200"/>
      <c r="F1" s="200"/>
      <c r="G1" s="200"/>
      <c r="AG1" t="s">
        <v>118</v>
      </c>
    </row>
    <row r="2" spans="1:60" ht="24.95" customHeight="1" x14ac:dyDescent="0.2">
      <c r="A2" s="201" t="s">
        <v>7</v>
      </c>
      <c r="B2" s="49" t="s">
        <v>50</v>
      </c>
      <c r="C2" s="204" t="s">
        <v>51</v>
      </c>
      <c r="D2" s="202"/>
      <c r="E2" s="202"/>
      <c r="F2" s="202"/>
      <c r="G2" s="203"/>
      <c r="AG2" t="s">
        <v>119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80" t="s">
        <v>119</v>
      </c>
      <c r="AG3" t="s">
        <v>120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121</v>
      </c>
    </row>
    <row r="5" spans="1:60" x14ac:dyDescent="0.2">
      <c r="D5" s="10"/>
    </row>
    <row r="6" spans="1:60" ht="38.25" x14ac:dyDescent="0.2">
      <c r="A6" s="211" t="s">
        <v>122</v>
      </c>
      <c r="B6" s="213" t="s">
        <v>123</v>
      </c>
      <c r="C6" s="213" t="s">
        <v>124</v>
      </c>
      <c r="D6" s="212" t="s">
        <v>125</v>
      </c>
      <c r="E6" s="211" t="s">
        <v>126</v>
      </c>
      <c r="F6" s="210" t="s">
        <v>127</v>
      </c>
      <c r="G6" s="211" t="s">
        <v>29</v>
      </c>
      <c r="H6" s="214" t="s">
        <v>30</v>
      </c>
      <c r="I6" s="214" t="s">
        <v>128</v>
      </c>
      <c r="J6" s="214" t="s">
        <v>31</v>
      </c>
      <c r="K6" s="214" t="s">
        <v>129</v>
      </c>
      <c r="L6" s="214" t="s">
        <v>130</v>
      </c>
      <c r="M6" s="214" t="s">
        <v>131</v>
      </c>
      <c r="N6" s="214" t="s">
        <v>132</v>
      </c>
      <c r="O6" s="214" t="s">
        <v>133</v>
      </c>
      <c r="P6" s="214" t="s">
        <v>134</v>
      </c>
      <c r="Q6" s="214" t="s">
        <v>135</v>
      </c>
      <c r="R6" s="214" t="s">
        <v>136</v>
      </c>
      <c r="S6" s="214" t="s">
        <v>137</v>
      </c>
      <c r="T6" s="214" t="s">
        <v>138</v>
      </c>
      <c r="U6" s="214" t="s">
        <v>139</v>
      </c>
      <c r="V6" s="214" t="s">
        <v>140</v>
      </c>
      <c r="W6" s="214" t="s">
        <v>141</v>
      </c>
      <c r="X6" s="214" t="s">
        <v>142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</row>
    <row r="8" spans="1:60" x14ac:dyDescent="0.2">
      <c r="A8" s="235" t="s">
        <v>143</v>
      </c>
      <c r="B8" s="236" t="s">
        <v>72</v>
      </c>
      <c r="C8" s="260" t="s">
        <v>73</v>
      </c>
      <c r="D8" s="237"/>
      <c r="E8" s="238"/>
      <c r="F8" s="239"/>
      <c r="G8" s="239">
        <f>SUMIF(AG9:AG24,"&lt;&gt;NOR",G9:G24)</f>
        <v>0</v>
      </c>
      <c r="H8" s="239"/>
      <c r="I8" s="239">
        <f>SUM(I9:I24)</f>
        <v>0</v>
      </c>
      <c r="J8" s="239"/>
      <c r="K8" s="239">
        <f>SUM(K9:K24)</f>
        <v>0</v>
      </c>
      <c r="L8" s="239"/>
      <c r="M8" s="239">
        <f>SUM(M9:M24)</f>
        <v>0</v>
      </c>
      <c r="N8" s="239"/>
      <c r="O8" s="239">
        <f>SUM(O9:O24)</f>
        <v>0</v>
      </c>
      <c r="P8" s="239"/>
      <c r="Q8" s="239">
        <f>SUM(Q9:Q24)</f>
        <v>0.48</v>
      </c>
      <c r="R8" s="239"/>
      <c r="S8" s="239"/>
      <c r="T8" s="240"/>
      <c r="U8" s="234"/>
      <c r="V8" s="234">
        <f>SUM(V9:V24)</f>
        <v>13.690000000000001</v>
      </c>
      <c r="W8" s="234"/>
      <c r="X8" s="234"/>
      <c r="AG8" t="s">
        <v>144</v>
      </c>
    </row>
    <row r="9" spans="1:60" ht="22.5" outlineLevel="1" x14ac:dyDescent="0.2">
      <c r="A9" s="241">
        <v>1</v>
      </c>
      <c r="B9" s="242" t="s">
        <v>145</v>
      </c>
      <c r="C9" s="261" t="s">
        <v>146</v>
      </c>
      <c r="D9" s="243" t="s">
        <v>147</v>
      </c>
      <c r="E9" s="244">
        <v>3.5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6">
        <v>0</v>
      </c>
      <c r="O9" s="246">
        <f>ROUND(E9*N9,2)</f>
        <v>0</v>
      </c>
      <c r="P9" s="246">
        <v>0.13800000000000001</v>
      </c>
      <c r="Q9" s="246">
        <f>ROUND(E9*P9,2)</f>
        <v>0.48</v>
      </c>
      <c r="R9" s="246" t="s">
        <v>148</v>
      </c>
      <c r="S9" s="246" t="s">
        <v>149</v>
      </c>
      <c r="T9" s="247" t="s">
        <v>149</v>
      </c>
      <c r="U9" s="224">
        <v>0.16</v>
      </c>
      <c r="V9" s="224">
        <f>ROUND(E9*U9,2)</f>
        <v>0.56000000000000005</v>
      </c>
      <c r="W9" s="224"/>
      <c r="X9" s="224" t="s">
        <v>150</v>
      </c>
      <c r="Y9" s="215"/>
      <c r="Z9" s="215"/>
      <c r="AA9" s="215"/>
      <c r="AB9" s="215"/>
      <c r="AC9" s="215"/>
      <c r="AD9" s="215"/>
      <c r="AE9" s="215"/>
      <c r="AF9" s="215"/>
      <c r="AG9" s="215" t="s">
        <v>151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">
      <c r="A10" s="222"/>
      <c r="B10" s="223"/>
      <c r="C10" s="262" t="s">
        <v>152</v>
      </c>
      <c r="D10" s="248"/>
      <c r="E10" s="248"/>
      <c r="F10" s="248"/>
      <c r="G10" s="248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15"/>
      <c r="Z10" s="215"/>
      <c r="AA10" s="215"/>
      <c r="AB10" s="215"/>
      <c r="AC10" s="215"/>
      <c r="AD10" s="215"/>
      <c r="AE10" s="215"/>
      <c r="AF10" s="215"/>
      <c r="AG10" s="215" t="s">
        <v>153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 x14ac:dyDescent="0.2">
      <c r="A11" s="222"/>
      <c r="B11" s="223"/>
      <c r="C11" s="263" t="s">
        <v>154</v>
      </c>
      <c r="D11" s="225"/>
      <c r="E11" s="226">
        <v>3.5</v>
      </c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15"/>
      <c r="Z11" s="215"/>
      <c r="AA11" s="215"/>
      <c r="AB11" s="215"/>
      <c r="AC11" s="215"/>
      <c r="AD11" s="215"/>
      <c r="AE11" s="215"/>
      <c r="AF11" s="215"/>
      <c r="AG11" s="215" t="s">
        <v>155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41">
        <v>2</v>
      </c>
      <c r="B12" s="242" t="s">
        <v>156</v>
      </c>
      <c r="C12" s="261" t="s">
        <v>157</v>
      </c>
      <c r="D12" s="243" t="s">
        <v>158</v>
      </c>
      <c r="E12" s="244">
        <v>2.8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6">
        <v>0</v>
      </c>
      <c r="O12" s="246">
        <f>ROUND(E12*N12,2)</f>
        <v>0</v>
      </c>
      <c r="P12" s="246">
        <v>0</v>
      </c>
      <c r="Q12" s="246">
        <f>ROUND(E12*P12,2)</f>
        <v>0</v>
      </c>
      <c r="R12" s="246" t="s">
        <v>159</v>
      </c>
      <c r="S12" s="246" t="s">
        <v>149</v>
      </c>
      <c r="T12" s="247" t="s">
        <v>149</v>
      </c>
      <c r="U12" s="224">
        <v>3.5329999999999999</v>
      </c>
      <c r="V12" s="224">
        <f>ROUND(E12*U12,2)</f>
        <v>9.89</v>
      </c>
      <c r="W12" s="224"/>
      <c r="X12" s="224" t="s">
        <v>150</v>
      </c>
      <c r="Y12" s="215"/>
      <c r="Z12" s="215"/>
      <c r="AA12" s="215"/>
      <c r="AB12" s="215"/>
      <c r="AC12" s="215"/>
      <c r="AD12" s="215"/>
      <c r="AE12" s="215"/>
      <c r="AF12" s="215"/>
      <c r="AG12" s="215" t="s">
        <v>151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22"/>
      <c r="B13" s="223"/>
      <c r="C13" s="262" t="s">
        <v>160</v>
      </c>
      <c r="D13" s="248"/>
      <c r="E13" s="248"/>
      <c r="F13" s="248"/>
      <c r="G13" s="248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15"/>
      <c r="Z13" s="215"/>
      <c r="AA13" s="215"/>
      <c r="AB13" s="215"/>
      <c r="AC13" s="215"/>
      <c r="AD13" s="215"/>
      <c r="AE13" s="215"/>
      <c r="AF13" s="215"/>
      <c r="AG13" s="215" t="s">
        <v>153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22"/>
      <c r="B14" s="223"/>
      <c r="C14" s="263" t="s">
        <v>161</v>
      </c>
      <c r="D14" s="225"/>
      <c r="E14" s="226">
        <v>2.8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15"/>
      <c r="Z14" s="215"/>
      <c r="AA14" s="215"/>
      <c r="AB14" s="215"/>
      <c r="AC14" s="215"/>
      <c r="AD14" s="215"/>
      <c r="AE14" s="215"/>
      <c r="AF14" s="215"/>
      <c r="AG14" s="215" t="s">
        <v>155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ht="22.5" outlineLevel="1" x14ac:dyDescent="0.2">
      <c r="A15" s="241">
        <v>3</v>
      </c>
      <c r="B15" s="242" t="s">
        <v>162</v>
      </c>
      <c r="C15" s="261" t="s">
        <v>163</v>
      </c>
      <c r="D15" s="243" t="s">
        <v>158</v>
      </c>
      <c r="E15" s="244">
        <v>2.8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6">
        <v>0</v>
      </c>
      <c r="O15" s="246">
        <f>ROUND(E15*N15,2)</f>
        <v>0</v>
      </c>
      <c r="P15" s="246">
        <v>0</v>
      </c>
      <c r="Q15" s="246">
        <f>ROUND(E15*P15,2)</f>
        <v>0</v>
      </c>
      <c r="R15" s="246" t="s">
        <v>159</v>
      </c>
      <c r="S15" s="246" t="s">
        <v>149</v>
      </c>
      <c r="T15" s="247" t="s">
        <v>149</v>
      </c>
      <c r="U15" s="224">
        <v>0.20200000000000001</v>
      </c>
      <c r="V15" s="224">
        <f>ROUND(E15*U15,2)</f>
        <v>0.56999999999999995</v>
      </c>
      <c r="W15" s="224"/>
      <c r="X15" s="224" t="s">
        <v>150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151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">
      <c r="A16" s="222"/>
      <c r="B16" s="223"/>
      <c r="C16" s="262" t="s">
        <v>164</v>
      </c>
      <c r="D16" s="248"/>
      <c r="E16" s="248"/>
      <c r="F16" s="248"/>
      <c r="G16" s="248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15"/>
      <c r="Z16" s="215"/>
      <c r="AA16" s="215"/>
      <c r="AB16" s="215"/>
      <c r="AC16" s="215"/>
      <c r="AD16" s="215"/>
      <c r="AE16" s="215"/>
      <c r="AF16" s="215"/>
      <c r="AG16" s="215" t="s">
        <v>153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">
      <c r="A17" s="222"/>
      <c r="B17" s="223"/>
      <c r="C17" s="264" t="s">
        <v>165</v>
      </c>
      <c r="D17" s="249"/>
      <c r="E17" s="249"/>
      <c r="F17" s="249"/>
      <c r="G17" s="249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15"/>
      <c r="Z17" s="215"/>
      <c r="AA17" s="215"/>
      <c r="AB17" s="215"/>
      <c r="AC17" s="215"/>
      <c r="AD17" s="215"/>
      <c r="AE17" s="215"/>
      <c r="AF17" s="215"/>
      <c r="AG17" s="215" t="s">
        <v>166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22"/>
      <c r="B18" s="223"/>
      <c r="C18" s="263" t="s">
        <v>167</v>
      </c>
      <c r="D18" s="225"/>
      <c r="E18" s="226">
        <v>2.8</v>
      </c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15"/>
      <c r="Z18" s="215"/>
      <c r="AA18" s="215"/>
      <c r="AB18" s="215"/>
      <c r="AC18" s="215"/>
      <c r="AD18" s="215"/>
      <c r="AE18" s="215"/>
      <c r="AF18" s="215"/>
      <c r="AG18" s="215" t="s">
        <v>155</v>
      </c>
      <c r="AH18" s="215">
        <v>5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">
      <c r="A19" s="241">
        <v>4</v>
      </c>
      <c r="B19" s="242" t="s">
        <v>168</v>
      </c>
      <c r="C19" s="261" t="s">
        <v>169</v>
      </c>
      <c r="D19" s="243" t="s">
        <v>170</v>
      </c>
      <c r="E19" s="244">
        <v>1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6">
        <v>0</v>
      </c>
      <c r="O19" s="246">
        <f>ROUND(E19*N19,2)</f>
        <v>0</v>
      </c>
      <c r="P19" s="246">
        <v>0</v>
      </c>
      <c r="Q19" s="246">
        <f>ROUND(E19*P19,2)</f>
        <v>0</v>
      </c>
      <c r="R19" s="246" t="s">
        <v>171</v>
      </c>
      <c r="S19" s="246" t="s">
        <v>149</v>
      </c>
      <c r="T19" s="247" t="s">
        <v>149</v>
      </c>
      <c r="U19" s="224">
        <v>1.244</v>
      </c>
      <c r="V19" s="224">
        <f>ROUND(E19*U19,2)</f>
        <v>1.24</v>
      </c>
      <c r="W19" s="224"/>
      <c r="X19" s="224" t="s">
        <v>150</v>
      </c>
      <c r="Y19" s="215"/>
      <c r="Z19" s="215"/>
      <c r="AA19" s="215"/>
      <c r="AB19" s="215"/>
      <c r="AC19" s="215"/>
      <c r="AD19" s="215"/>
      <c r="AE19" s="215"/>
      <c r="AF19" s="215"/>
      <c r="AG19" s="215" t="s">
        <v>151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">
      <c r="A20" s="222"/>
      <c r="B20" s="223"/>
      <c r="C20" s="262" t="s">
        <v>172</v>
      </c>
      <c r="D20" s="248"/>
      <c r="E20" s="248"/>
      <c r="F20" s="248"/>
      <c r="G20" s="248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15"/>
      <c r="Z20" s="215"/>
      <c r="AA20" s="215"/>
      <c r="AB20" s="215"/>
      <c r="AC20" s="215"/>
      <c r="AD20" s="215"/>
      <c r="AE20" s="215"/>
      <c r="AF20" s="215"/>
      <c r="AG20" s="215" t="s">
        <v>153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ht="22.5" outlineLevel="1" x14ac:dyDescent="0.2">
      <c r="A21" s="222"/>
      <c r="B21" s="223"/>
      <c r="C21" s="264" t="s">
        <v>173</v>
      </c>
      <c r="D21" s="249"/>
      <c r="E21" s="249"/>
      <c r="F21" s="249"/>
      <c r="G21" s="249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15"/>
      <c r="Z21" s="215"/>
      <c r="AA21" s="215"/>
      <c r="AB21" s="215"/>
      <c r="AC21" s="215"/>
      <c r="AD21" s="215"/>
      <c r="AE21" s="215"/>
      <c r="AF21" s="215"/>
      <c r="AG21" s="215" t="s">
        <v>166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50" t="str">
        <f>C21</f>
        <v>Přilehlý pokleslý terén, kde se tvoří louže, se vyrovná tak, aby sem srážková voda nestékala z okolí a nehromadila se. Musí být zajištěno odvádění srážkové vody po povrchu.</v>
      </c>
      <c r="BB21" s="215"/>
      <c r="BC21" s="215"/>
      <c r="BD21" s="215"/>
      <c r="BE21" s="215"/>
      <c r="BF21" s="215"/>
      <c r="BG21" s="215"/>
      <c r="BH21" s="215"/>
    </row>
    <row r="22" spans="1:60" outlineLevel="1" x14ac:dyDescent="0.2">
      <c r="A22" s="241">
        <v>5</v>
      </c>
      <c r="B22" s="242" t="s">
        <v>174</v>
      </c>
      <c r="C22" s="261" t="s">
        <v>175</v>
      </c>
      <c r="D22" s="243" t="s">
        <v>147</v>
      </c>
      <c r="E22" s="244">
        <v>20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6">
        <v>1.2999999999999999E-4</v>
      </c>
      <c r="O22" s="246">
        <f>ROUND(E22*N22,2)</f>
        <v>0</v>
      </c>
      <c r="P22" s="246">
        <v>0</v>
      </c>
      <c r="Q22" s="246">
        <f>ROUND(E22*P22,2)</f>
        <v>0</v>
      </c>
      <c r="R22" s="246"/>
      <c r="S22" s="246" t="s">
        <v>149</v>
      </c>
      <c r="T22" s="247" t="s">
        <v>176</v>
      </c>
      <c r="U22" s="224">
        <v>7.1389999999999995E-2</v>
      </c>
      <c r="V22" s="224">
        <f>ROUND(E22*U22,2)</f>
        <v>1.43</v>
      </c>
      <c r="W22" s="224"/>
      <c r="X22" s="224" t="s">
        <v>177</v>
      </c>
      <c r="Y22" s="215"/>
      <c r="Z22" s="215"/>
      <c r="AA22" s="215"/>
      <c r="AB22" s="215"/>
      <c r="AC22" s="215"/>
      <c r="AD22" s="215"/>
      <c r="AE22" s="215"/>
      <c r="AF22" s="215"/>
      <c r="AG22" s="215" t="s">
        <v>178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22"/>
      <c r="B23" s="223"/>
      <c r="C23" s="265" t="s">
        <v>179</v>
      </c>
      <c r="D23" s="251"/>
      <c r="E23" s="251"/>
      <c r="F23" s="251"/>
      <c r="G23" s="251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15"/>
      <c r="Z23" s="215"/>
      <c r="AA23" s="215"/>
      <c r="AB23" s="215"/>
      <c r="AC23" s="215"/>
      <c r="AD23" s="215"/>
      <c r="AE23" s="215"/>
      <c r="AF23" s="215"/>
      <c r="AG23" s="215" t="s">
        <v>166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1" x14ac:dyDescent="0.2">
      <c r="A24" s="222"/>
      <c r="B24" s="223"/>
      <c r="C24" s="263" t="s">
        <v>180</v>
      </c>
      <c r="D24" s="225"/>
      <c r="E24" s="226">
        <v>20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15"/>
      <c r="Z24" s="215"/>
      <c r="AA24" s="215"/>
      <c r="AB24" s="215"/>
      <c r="AC24" s="215"/>
      <c r="AD24" s="215"/>
      <c r="AE24" s="215"/>
      <c r="AF24" s="215"/>
      <c r="AG24" s="215" t="s">
        <v>155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x14ac:dyDescent="0.2">
      <c r="A25" s="235" t="s">
        <v>143</v>
      </c>
      <c r="B25" s="236" t="s">
        <v>74</v>
      </c>
      <c r="C25" s="260" t="s">
        <v>75</v>
      </c>
      <c r="D25" s="237"/>
      <c r="E25" s="238"/>
      <c r="F25" s="239"/>
      <c r="G25" s="239">
        <f>SUMIF(AG26:AG65,"&lt;&gt;NOR",G26:G65)</f>
        <v>0</v>
      </c>
      <c r="H25" s="239"/>
      <c r="I25" s="239">
        <f>SUM(I26:I65)</f>
        <v>0</v>
      </c>
      <c r="J25" s="239"/>
      <c r="K25" s="239">
        <f>SUM(K26:K65)</f>
        <v>0</v>
      </c>
      <c r="L25" s="239"/>
      <c r="M25" s="239">
        <f>SUM(M26:M65)</f>
        <v>0</v>
      </c>
      <c r="N25" s="239"/>
      <c r="O25" s="239">
        <f>SUM(O26:O65)</f>
        <v>20.959999999999997</v>
      </c>
      <c r="P25" s="239"/>
      <c r="Q25" s="239">
        <f>SUM(Q26:Q65)</f>
        <v>0</v>
      </c>
      <c r="R25" s="239"/>
      <c r="S25" s="239"/>
      <c r="T25" s="240"/>
      <c r="U25" s="234"/>
      <c r="V25" s="234">
        <f>SUM(V26:V65)</f>
        <v>844.01</v>
      </c>
      <c r="W25" s="234"/>
      <c r="X25" s="234"/>
      <c r="AG25" t="s">
        <v>144</v>
      </c>
    </row>
    <row r="26" spans="1:60" outlineLevel="1" x14ac:dyDescent="0.2">
      <c r="A26" s="241">
        <v>6</v>
      </c>
      <c r="B26" s="242" t="s">
        <v>181</v>
      </c>
      <c r="C26" s="261" t="s">
        <v>182</v>
      </c>
      <c r="D26" s="243" t="s">
        <v>147</v>
      </c>
      <c r="E26" s="244">
        <v>4.9000000000000004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6">
        <v>5.0000000000000001E-4</v>
      </c>
      <c r="O26" s="246">
        <f>ROUND(E26*N26,2)</f>
        <v>0</v>
      </c>
      <c r="P26" s="246">
        <v>0</v>
      </c>
      <c r="Q26" s="246">
        <f>ROUND(E26*P26,2)</f>
        <v>0</v>
      </c>
      <c r="R26" s="246" t="s">
        <v>183</v>
      </c>
      <c r="S26" s="246" t="s">
        <v>149</v>
      </c>
      <c r="T26" s="247" t="s">
        <v>149</v>
      </c>
      <c r="U26" s="224">
        <v>9.4E-2</v>
      </c>
      <c r="V26" s="224">
        <f>ROUND(E26*U26,2)</f>
        <v>0.46</v>
      </c>
      <c r="W26" s="224"/>
      <c r="X26" s="224" t="s">
        <v>150</v>
      </c>
      <c r="Y26" s="215"/>
      <c r="Z26" s="215"/>
      <c r="AA26" s="215"/>
      <c r="AB26" s="215"/>
      <c r="AC26" s="215"/>
      <c r="AD26" s="215"/>
      <c r="AE26" s="215"/>
      <c r="AF26" s="215"/>
      <c r="AG26" s="215" t="s">
        <v>151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22"/>
      <c r="B27" s="223"/>
      <c r="C27" s="263" t="s">
        <v>184</v>
      </c>
      <c r="D27" s="225"/>
      <c r="E27" s="226">
        <v>4.9000000000000004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15"/>
      <c r="Z27" s="215"/>
      <c r="AA27" s="215"/>
      <c r="AB27" s="215"/>
      <c r="AC27" s="215"/>
      <c r="AD27" s="215"/>
      <c r="AE27" s="215"/>
      <c r="AF27" s="215"/>
      <c r="AG27" s="215" t="s">
        <v>155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ht="22.5" outlineLevel="1" x14ac:dyDescent="0.2">
      <c r="A28" s="241">
        <v>7</v>
      </c>
      <c r="B28" s="242" t="s">
        <v>185</v>
      </c>
      <c r="C28" s="261" t="s">
        <v>186</v>
      </c>
      <c r="D28" s="243" t="s">
        <v>187</v>
      </c>
      <c r="E28" s="244">
        <v>7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6">
        <v>0.43684000000000001</v>
      </c>
      <c r="O28" s="246">
        <f>ROUND(E28*N28,2)</f>
        <v>3.06</v>
      </c>
      <c r="P28" s="246">
        <v>0</v>
      </c>
      <c r="Q28" s="246">
        <f>ROUND(E28*P28,2)</f>
        <v>0</v>
      </c>
      <c r="R28" s="246" t="s">
        <v>188</v>
      </c>
      <c r="S28" s="246" t="s">
        <v>149</v>
      </c>
      <c r="T28" s="247" t="s">
        <v>176</v>
      </c>
      <c r="U28" s="224">
        <v>0.78512999999999999</v>
      </c>
      <c r="V28" s="224">
        <f>ROUND(E28*U28,2)</f>
        <v>5.5</v>
      </c>
      <c r="W28" s="224"/>
      <c r="X28" s="224" t="s">
        <v>177</v>
      </c>
      <c r="Y28" s="215"/>
      <c r="Z28" s="215"/>
      <c r="AA28" s="215"/>
      <c r="AB28" s="215"/>
      <c r="AC28" s="215"/>
      <c r="AD28" s="215"/>
      <c r="AE28" s="215"/>
      <c r="AF28" s="215"/>
      <c r="AG28" s="215" t="s">
        <v>178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ht="22.5" outlineLevel="1" x14ac:dyDescent="0.2">
      <c r="A29" s="222"/>
      <c r="B29" s="223"/>
      <c r="C29" s="262" t="s">
        <v>189</v>
      </c>
      <c r="D29" s="248"/>
      <c r="E29" s="248"/>
      <c r="F29" s="248"/>
      <c r="G29" s="248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15"/>
      <c r="Z29" s="215"/>
      <c r="AA29" s="215"/>
      <c r="AB29" s="215"/>
      <c r="AC29" s="215"/>
      <c r="AD29" s="215"/>
      <c r="AE29" s="215"/>
      <c r="AF29" s="215"/>
      <c r="AG29" s="215" t="s">
        <v>153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50" t="str">
        <f>C29</f>
        <v>Lože pro trativody, položení trubek, obsyp potrubí sypaninou z vhodných hornin, nebo materiálem připraveným podél výkopu ve vzdálenosti do 3 m od jeho kraje.  Bez výkopu rýhy.</v>
      </c>
      <c r="BB29" s="215"/>
      <c r="BC29" s="215"/>
      <c r="BD29" s="215"/>
      <c r="BE29" s="215"/>
      <c r="BF29" s="215"/>
      <c r="BG29" s="215"/>
      <c r="BH29" s="215"/>
    </row>
    <row r="30" spans="1:60" outlineLevel="1" x14ac:dyDescent="0.2">
      <c r="A30" s="222"/>
      <c r="B30" s="223"/>
      <c r="C30" s="263" t="s">
        <v>190</v>
      </c>
      <c r="D30" s="225"/>
      <c r="E30" s="226">
        <v>7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15"/>
      <c r="Z30" s="215"/>
      <c r="AA30" s="215"/>
      <c r="AB30" s="215"/>
      <c r="AC30" s="215"/>
      <c r="AD30" s="215"/>
      <c r="AE30" s="215"/>
      <c r="AF30" s="215"/>
      <c r="AG30" s="215" t="s">
        <v>155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">
      <c r="A31" s="241">
        <v>8</v>
      </c>
      <c r="B31" s="242" t="s">
        <v>191</v>
      </c>
      <c r="C31" s="261" t="s">
        <v>192</v>
      </c>
      <c r="D31" s="243" t="s">
        <v>187</v>
      </c>
      <c r="E31" s="244">
        <v>212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6">
        <v>8.4419999999999995E-2</v>
      </c>
      <c r="O31" s="246">
        <f>ROUND(E31*N31,2)</f>
        <v>17.899999999999999</v>
      </c>
      <c r="P31" s="246">
        <v>0</v>
      </c>
      <c r="Q31" s="246">
        <f>ROUND(E31*P31,2)</f>
        <v>0</v>
      </c>
      <c r="R31" s="246"/>
      <c r="S31" s="246" t="s">
        <v>193</v>
      </c>
      <c r="T31" s="247" t="s">
        <v>176</v>
      </c>
      <c r="U31" s="224">
        <v>3.9530500000000002</v>
      </c>
      <c r="V31" s="224">
        <f>ROUND(E31*U31,2)</f>
        <v>838.05</v>
      </c>
      <c r="W31" s="224"/>
      <c r="X31" s="224" t="s">
        <v>177</v>
      </c>
      <c r="Y31" s="215"/>
      <c r="Z31" s="215"/>
      <c r="AA31" s="215"/>
      <c r="AB31" s="215"/>
      <c r="AC31" s="215"/>
      <c r="AD31" s="215"/>
      <c r="AE31" s="215"/>
      <c r="AF31" s="215"/>
      <c r="AG31" s="215" t="s">
        <v>178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">
      <c r="A32" s="222"/>
      <c r="B32" s="223"/>
      <c r="C32" s="265" t="s">
        <v>194</v>
      </c>
      <c r="D32" s="251"/>
      <c r="E32" s="251"/>
      <c r="F32" s="251"/>
      <c r="G32" s="251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15"/>
      <c r="Z32" s="215"/>
      <c r="AA32" s="215"/>
      <c r="AB32" s="215"/>
      <c r="AC32" s="215"/>
      <c r="AD32" s="215"/>
      <c r="AE32" s="215"/>
      <c r="AF32" s="215"/>
      <c r="AG32" s="215" t="s">
        <v>166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50" t="str">
        <f>C32</f>
        <v>Včetně vyčištění vrtu, dodání a výrobu cementové zálivky, sestavení mikropiloty a veškerých úprav po injektování.</v>
      </c>
      <c r="BB32" s="215"/>
      <c r="BC32" s="215"/>
      <c r="BD32" s="215"/>
      <c r="BE32" s="215"/>
      <c r="BF32" s="215"/>
      <c r="BG32" s="215"/>
      <c r="BH32" s="215"/>
    </row>
    <row r="33" spans="1:60" outlineLevel="1" x14ac:dyDescent="0.2">
      <c r="A33" s="222"/>
      <c r="B33" s="223"/>
      <c r="C33" s="266" t="s">
        <v>195</v>
      </c>
      <c r="D33" s="227"/>
      <c r="E33" s="228"/>
      <c r="F33" s="229"/>
      <c r="G33" s="229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15"/>
      <c r="Z33" s="215"/>
      <c r="AA33" s="215"/>
      <c r="AB33" s="215"/>
      <c r="AC33" s="215"/>
      <c r="AD33" s="215"/>
      <c r="AE33" s="215"/>
      <c r="AF33" s="215"/>
      <c r="AG33" s="215" t="s">
        <v>166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">
      <c r="A34" s="222"/>
      <c r="B34" s="223"/>
      <c r="C34" s="264" t="s">
        <v>196</v>
      </c>
      <c r="D34" s="249"/>
      <c r="E34" s="249"/>
      <c r="F34" s="249"/>
      <c r="G34" s="24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15"/>
      <c r="Z34" s="215"/>
      <c r="AA34" s="215"/>
      <c r="AB34" s="215"/>
      <c r="AC34" s="215"/>
      <c r="AD34" s="215"/>
      <c r="AE34" s="215"/>
      <c r="AF34" s="215"/>
      <c r="AG34" s="215" t="s">
        <v>166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22"/>
      <c r="B35" s="223"/>
      <c r="C35" s="264" t="s">
        <v>197</v>
      </c>
      <c r="D35" s="249"/>
      <c r="E35" s="249"/>
      <c r="F35" s="249"/>
      <c r="G35" s="249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15"/>
      <c r="Z35" s="215"/>
      <c r="AA35" s="215"/>
      <c r="AB35" s="215"/>
      <c r="AC35" s="215"/>
      <c r="AD35" s="215"/>
      <c r="AE35" s="215"/>
      <c r="AF35" s="215"/>
      <c r="AG35" s="215" t="s">
        <v>166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">
      <c r="A36" s="222"/>
      <c r="B36" s="223"/>
      <c r="C36" s="264" t="s">
        <v>198</v>
      </c>
      <c r="D36" s="249"/>
      <c r="E36" s="249"/>
      <c r="F36" s="249"/>
      <c r="G36" s="249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15"/>
      <c r="Z36" s="215"/>
      <c r="AA36" s="215"/>
      <c r="AB36" s="215"/>
      <c r="AC36" s="215"/>
      <c r="AD36" s="215"/>
      <c r="AE36" s="215"/>
      <c r="AF36" s="215"/>
      <c r="AG36" s="215" t="s">
        <v>166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">
      <c r="A37" s="222"/>
      <c r="B37" s="223"/>
      <c r="C37" s="264" t="s">
        <v>199</v>
      </c>
      <c r="D37" s="249"/>
      <c r="E37" s="249"/>
      <c r="F37" s="249"/>
      <c r="G37" s="249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15"/>
      <c r="Z37" s="215"/>
      <c r="AA37" s="215"/>
      <c r="AB37" s="215"/>
      <c r="AC37" s="215"/>
      <c r="AD37" s="215"/>
      <c r="AE37" s="215"/>
      <c r="AF37" s="215"/>
      <c r="AG37" s="215" t="s">
        <v>166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">
      <c r="A38" s="222"/>
      <c r="B38" s="223"/>
      <c r="C38" s="264" t="s">
        <v>200</v>
      </c>
      <c r="D38" s="249"/>
      <c r="E38" s="249"/>
      <c r="F38" s="249"/>
      <c r="G38" s="249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15"/>
      <c r="Z38" s="215"/>
      <c r="AA38" s="215"/>
      <c r="AB38" s="215"/>
      <c r="AC38" s="215"/>
      <c r="AD38" s="215"/>
      <c r="AE38" s="215"/>
      <c r="AF38" s="215"/>
      <c r="AG38" s="215" t="s">
        <v>166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1" x14ac:dyDescent="0.2">
      <c r="A39" s="222"/>
      <c r="B39" s="223"/>
      <c r="C39" s="264" t="s">
        <v>201</v>
      </c>
      <c r="D39" s="249"/>
      <c r="E39" s="249"/>
      <c r="F39" s="249"/>
      <c r="G39" s="249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15"/>
      <c r="Z39" s="215"/>
      <c r="AA39" s="215"/>
      <c r="AB39" s="215"/>
      <c r="AC39" s="215"/>
      <c r="AD39" s="215"/>
      <c r="AE39" s="215"/>
      <c r="AF39" s="215"/>
      <c r="AG39" s="215" t="s">
        <v>166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">
      <c r="A40" s="222"/>
      <c r="B40" s="223"/>
      <c r="C40" s="266" t="s">
        <v>195</v>
      </c>
      <c r="D40" s="227"/>
      <c r="E40" s="228"/>
      <c r="F40" s="229"/>
      <c r="G40" s="229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15"/>
      <c r="Z40" s="215"/>
      <c r="AA40" s="215"/>
      <c r="AB40" s="215"/>
      <c r="AC40" s="215"/>
      <c r="AD40" s="215"/>
      <c r="AE40" s="215"/>
      <c r="AF40" s="215"/>
      <c r="AG40" s="215" t="s">
        <v>166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22"/>
      <c r="B41" s="223"/>
      <c r="C41" s="264" t="s">
        <v>202</v>
      </c>
      <c r="D41" s="249"/>
      <c r="E41" s="249"/>
      <c r="F41" s="249"/>
      <c r="G41" s="249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15"/>
      <c r="Z41" s="215"/>
      <c r="AA41" s="215"/>
      <c r="AB41" s="215"/>
      <c r="AC41" s="215"/>
      <c r="AD41" s="215"/>
      <c r="AE41" s="215"/>
      <c r="AF41" s="215"/>
      <c r="AG41" s="215" t="s">
        <v>166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22"/>
      <c r="B42" s="223"/>
      <c r="C42" s="264" t="s">
        <v>203</v>
      </c>
      <c r="D42" s="249"/>
      <c r="E42" s="249"/>
      <c r="F42" s="249"/>
      <c r="G42" s="249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15"/>
      <c r="Z42" s="215"/>
      <c r="AA42" s="215"/>
      <c r="AB42" s="215"/>
      <c r="AC42" s="215"/>
      <c r="AD42" s="215"/>
      <c r="AE42" s="215"/>
      <c r="AF42" s="215"/>
      <c r="AG42" s="215" t="s">
        <v>166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">
      <c r="A43" s="222"/>
      <c r="B43" s="223"/>
      <c r="C43" s="264" t="s">
        <v>204</v>
      </c>
      <c r="D43" s="249"/>
      <c r="E43" s="249"/>
      <c r="F43" s="249"/>
      <c r="G43" s="249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15"/>
      <c r="Z43" s="215"/>
      <c r="AA43" s="215"/>
      <c r="AB43" s="215"/>
      <c r="AC43" s="215"/>
      <c r="AD43" s="215"/>
      <c r="AE43" s="215"/>
      <c r="AF43" s="215"/>
      <c r="AG43" s="215" t="s">
        <v>166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22"/>
      <c r="B44" s="223"/>
      <c r="C44" s="263" t="s">
        <v>205</v>
      </c>
      <c r="D44" s="225"/>
      <c r="E44" s="226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15"/>
      <c r="Z44" s="215"/>
      <c r="AA44" s="215"/>
      <c r="AB44" s="215"/>
      <c r="AC44" s="215"/>
      <c r="AD44" s="215"/>
      <c r="AE44" s="215"/>
      <c r="AF44" s="215"/>
      <c r="AG44" s="215" t="s">
        <v>155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">
      <c r="A45" s="222"/>
      <c r="B45" s="223"/>
      <c r="C45" s="263" t="s">
        <v>206</v>
      </c>
      <c r="D45" s="225"/>
      <c r="E45" s="226">
        <v>10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15"/>
      <c r="Z45" s="215"/>
      <c r="AA45" s="215"/>
      <c r="AB45" s="215"/>
      <c r="AC45" s="215"/>
      <c r="AD45" s="215"/>
      <c r="AE45" s="215"/>
      <c r="AF45" s="215"/>
      <c r="AG45" s="215" t="s">
        <v>155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">
      <c r="A46" s="222"/>
      <c r="B46" s="223"/>
      <c r="C46" s="263" t="s">
        <v>207</v>
      </c>
      <c r="D46" s="225"/>
      <c r="E46" s="226">
        <v>10</v>
      </c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15"/>
      <c r="Z46" s="215"/>
      <c r="AA46" s="215"/>
      <c r="AB46" s="215"/>
      <c r="AC46" s="215"/>
      <c r="AD46" s="215"/>
      <c r="AE46" s="215"/>
      <c r="AF46" s="215"/>
      <c r="AG46" s="215" t="s">
        <v>155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">
      <c r="A47" s="222"/>
      <c r="B47" s="223"/>
      <c r="C47" s="263" t="s">
        <v>208</v>
      </c>
      <c r="D47" s="225"/>
      <c r="E47" s="226">
        <v>11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15"/>
      <c r="Z47" s="215"/>
      <c r="AA47" s="215"/>
      <c r="AB47" s="215"/>
      <c r="AC47" s="215"/>
      <c r="AD47" s="215"/>
      <c r="AE47" s="215"/>
      <c r="AF47" s="215"/>
      <c r="AG47" s="215" t="s">
        <v>155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1" x14ac:dyDescent="0.2">
      <c r="A48" s="222"/>
      <c r="B48" s="223"/>
      <c r="C48" s="263" t="s">
        <v>209</v>
      </c>
      <c r="D48" s="225"/>
      <c r="E48" s="226">
        <v>10</v>
      </c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15"/>
      <c r="Z48" s="215"/>
      <c r="AA48" s="215"/>
      <c r="AB48" s="215"/>
      <c r="AC48" s="215"/>
      <c r="AD48" s="215"/>
      <c r="AE48" s="215"/>
      <c r="AF48" s="215"/>
      <c r="AG48" s="215" t="s">
        <v>155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">
      <c r="A49" s="222"/>
      <c r="B49" s="223"/>
      <c r="C49" s="263" t="s">
        <v>210</v>
      </c>
      <c r="D49" s="225"/>
      <c r="E49" s="226">
        <v>10</v>
      </c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15"/>
      <c r="Z49" s="215"/>
      <c r="AA49" s="215"/>
      <c r="AB49" s="215"/>
      <c r="AC49" s="215"/>
      <c r="AD49" s="215"/>
      <c r="AE49" s="215"/>
      <c r="AF49" s="215"/>
      <c r="AG49" s="215" t="s">
        <v>155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22"/>
      <c r="B50" s="223"/>
      <c r="C50" s="263" t="s">
        <v>211</v>
      </c>
      <c r="D50" s="225"/>
      <c r="E50" s="226">
        <v>10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15"/>
      <c r="Z50" s="215"/>
      <c r="AA50" s="215"/>
      <c r="AB50" s="215"/>
      <c r="AC50" s="215"/>
      <c r="AD50" s="215"/>
      <c r="AE50" s="215"/>
      <c r="AF50" s="215"/>
      <c r="AG50" s="215" t="s">
        <v>155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">
      <c r="A51" s="222"/>
      <c r="B51" s="223"/>
      <c r="C51" s="263" t="s">
        <v>212</v>
      </c>
      <c r="D51" s="225"/>
      <c r="E51" s="226">
        <v>10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15"/>
      <c r="Z51" s="215"/>
      <c r="AA51" s="215"/>
      <c r="AB51" s="215"/>
      <c r="AC51" s="215"/>
      <c r="AD51" s="215"/>
      <c r="AE51" s="215"/>
      <c r="AF51" s="215"/>
      <c r="AG51" s="215" t="s">
        <v>155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">
      <c r="A52" s="222"/>
      <c r="B52" s="223"/>
      <c r="C52" s="263" t="s">
        <v>213</v>
      </c>
      <c r="D52" s="225"/>
      <c r="E52" s="226">
        <v>10</v>
      </c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15"/>
      <c r="Z52" s="215"/>
      <c r="AA52" s="215"/>
      <c r="AB52" s="215"/>
      <c r="AC52" s="215"/>
      <c r="AD52" s="215"/>
      <c r="AE52" s="215"/>
      <c r="AF52" s="215"/>
      <c r="AG52" s="215" t="s">
        <v>155</v>
      </c>
      <c r="AH52" s="215">
        <v>0</v>
      </c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">
      <c r="A53" s="222"/>
      <c r="B53" s="223"/>
      <c r="C53" s="263" t="s">
        <v>214</v>
      </c>
      <c r="D53" s="225"/>
      <c r="E53" s="226">
        <v>10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15"/>
      <c r="Z53" s="215"/>
      <c r="AA53" s="215"/>
      <c r="AB53" s="215"/>
      <c r="AC53" s="215"/>
      <c r="AD53" s="215"/>
      <c r="AE53" s="215"/>
      <c r="AF53" s="215"/>
      <c r="AG53" s="215" t="s">
        <v>155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 x14ac:dyDescent="0.2">
      <c r="A54" s="222"/>
      <c r="B54" s="223"/>
      <c r="C54" s="263" t="s">
        <v>215</v>
      </c>
      <c r="D54" s="225"/>
      <c r="E54" s="226">
        <v>10</v>
      </c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15"/>
      <c r="Z54" s="215"/>
      <c r="AA54" s="215"/>
      <c r="AB54" s="215"/>
      <c r="AC54" s="215"/>
      <c r="AD54" s="215"/>
      <c r="AE54" s="215"/>
      <c r="AF54" s="215"/>
      <c r="AG54" s="215" t="s">
        <v>155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">
      <c r="A55" s="222"/>
      <c r="B55" s="223"/>
      <c r="C55" s="263" t="s">
        <v>216</v>
      </c>
      <c r="D55" s="225"/>
      <c r="E55" s="226">
        <v>10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15"/>
      <c r="Z55" s="215"/>
      <c r="AA55" s="215"/>
      <c r="AB55" s="215"/>
      <c r="AC55" s="215"/>
      <c r="AD55" s="215"/>
      <c r="AE55" s="215"/>
      <c r="AF55" s="215"/>
      <c r="AG55" s="215" t="s">
        <v>155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22"/>
      <c r="B56" s="223"/>
      <c r="C56" s="263" t="s">
        <v>217</v>
      </c>
      <c r="D56" s="225"/>
      <c r="E56" s="226">
        <v>10</v>
      </c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15"/>
      <c r="Z56" s="215"/>
      <c r="AA56" s="215"/>
      <c r="AB56" s="215"/>
      <c r="AC56" s="215"/>
      <c r="AD56" s="215"/>
      <c r="AE56" s="215"/>
      <c r="AF56" s="215"/>
      <c r="AG56" s="215" t="s">
        <v>155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">
      <c r="A57" s="222"/>
      <c r="B57" s="223"/>
      <c r="C57" s="263" t="s">
        <v>218</v>
      </c>
      <c r="D57" s="225"/>
      <c r="E57" s="226">
        <v>10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15"/>
      <c r="Z57" s="215"/>
      <c r="AA57" s="215"/>
      <c r="AB57" s="215"/>
      <c r="AC57" s="215"/>
      <c r="AD57" s="215"/>
      <c r="AE57" s="215"/>
      <c r="AF57" s="215"/>
      <c r="AG57" s="215" t="s">
        <v>155</v>
      </c>
      <c r="AH57" s="215">
        <v>0</v>
      </c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22"/>
      <c r="B58" s="223"/>
      <c r="C58" s="263" t="s">
        <v>219</v>
      </c>
      <c r="D58" s="225"/>
      <c r="E58" s="226">
        <v>10</v>
      </c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15"/>
      <c r="Z58" s="215"/>
      <c r="AA58" s="215"/>
      <c r="AB58" s="215"/>
      <c r="AC58" s="215"/>
      <c r="AD58" s="215"/>
      <c r="AE58" s="215"/>
      <c r="AF58" s="215"/>
      <c r="AG58" s="215" t="s">
        <v>155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">
      <c r="A59" s="222"/>
      <c r="B59" s="223"/>
      <c r="C59" s="263" t="s">
        <v>220</v>
      </c>
      <c r="D59" s="225"/>
      <c r="E59" s="226">
        <v>10</v>
      </c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15"/>
      <c r="Z59" s="215"/>
      <c r="AA59" s="215"/>
      <c r="AB59" s="215"/>
      <c r="AC59" s="215"/>
      <c r="AD59" s="215"/>
      <c r="AE59" s="215"/>
      <c r="AF59" s="215"/>
      <c r="AG59" s="215" t="s">
        <v>155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22"/>
      <c r="B60" s="223"/>
      <c r="C60" s="263" t="s">
        <v>221</v>
      </c>
      <c r="D60" s="225"/>
      <c r="E60" s="226">
        <v>11</v>
      </c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15"/>
      <c r="Z60" s="215"/>
      <c r="AA60" s="215"/>
      <c r="AB60" s="215"/>
      <c r="AC60" s="215"/>
      <c r="AD60" s="215"/>
      <c r="AE60" s="215"/>
      <c r="AF60" s="215"/>
      <c r="AG60" s="215" t="s">
        <v>155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22"/>
      <c r="B61" s="223"/>
      <c r="C61" s="263" t="s">
        <v>222</v>
      </c>
      <c r="D61" s="225"/>
      <c r="E61" s="226">
        <v>10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15"/>
      <c r="Z61" s="215"/>
      <c r="AA61" s="215"/>
      <c r="AB61" s="215"/>
      <c r="AC61" s="215"/>
      <c r="AD61" s="215"/>
      <c r="AE61" s="215"/>
      <c r="AF61" s="215"/>
      <c r="AG61" s="215" t="s">
        <v>155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">
      <c r="A62" s="222"/>
      <c r="B62" s="223"/>
      <c r="C62" s="263" t="s">
        <v>223</v>
      </c>
      <c r="D62" s="225"/>
      <c r="E62" s="226">
        <v>10</v>
      </c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15"/>
      <c r="Z62" s="215"/>
      <c r="AA62" s="215"/>
      <c r="AB62" s="215"/>
      <c r="AC62" s="215"/>
      <c r="AD62" s="215"/>
      <c r="AE62" s="215"/>
      <c r="AF62" s="215"/>
      <c r="AG62" s="215" t="s">
        <v>155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22"/>
      <c r="B63" s="223"/>
      <c r="C63" s="263" t="s">
        <v>224</v>
      </c>
      <c r="D63" s="225"/>
      <c r="E63" s="226">
        <v>10</v>
      </c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15"/>
      <c r="Z63" s="215"/>
      <c r="AA63" s="215"/>
      <c r="AB63" s="215"/>
      <c r="AC63" s="215"/>
      <c r="AD63" s="215"/>
      <c r="AE63" s="215"/>
      <c r="AF63" s="215"/>
      <c r="AG63" s="215" t="s">
        <v>155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22"/>
      <c r="B64" s="223"/>
      <c r="C64" s="263" t="s">
        <v>225</v>
      </c>
      <c r="D64" s="225"/>
      <c r="E64" s="226">
        <v>10</v>
      </c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15"/>
      <c r="Z64" s="215"/>
      <c r="AA64" s="215"/>
      <c r="AB64" s="215"/>
      <c r="AC64" s="215"/>
      <c r="AD64" s="215"/>
      <c r="AE64" s="215"/>
      <c r="AF64" s="215"/>
      <c r="AG64" s="215" t="s">
        <v>155</v>
      </c>
      <c r="AH64" s="215">
        <v>0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">
      <c r="A65" s="222"/>
      <c r="B65" s="223"/>
      <c r="C65" s="263" t="s">
        <v>226</v>
      </c>
      <c r="D65" s="225"/>
      <c r="E65" s="226">
        <v>10</v>
      </c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15"/>
      <c r="Z65" s="215"/>
      <c r="AA65" s="215"/>
      <c r="AB65" s="215"/>
      <c r="AC65" s="215"/>
      <c r="AD65" s="215"/>
      <c r="AE65" s="215"/>
      <c r="AF65" s="215"/>
      <c r="AG65" s="215" t="s">
        <v>155</v>
      </c>
      <c r="AH65" s="215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x14ac:dyDescent="0.2">
      <c r="A66" s="235" t="s">
        <v>143</v>
      </c>
      <c r="B66" s="236" t="s">
        <v>76</v>
      </c>
      <c r="C66" s="260" t="s">
        <v>77</v>
      </c>
      <c r="D66" s="237"/>
      <c r="E66" s="238"/>
      <c r="F66" s="239"/>
      <c r="G66" s="239">
        <f>SUMIF(AG67:AG84,"&lt;&gt;NOR",G67:G84)</f>
        <v>0</v>
      </c>
      <c r="H66" s="239"/>
      <c r="I66" s="239">
        <f>SUM(I67:I84)</f>
        <v>0</v>
      </c>
      <c r="J66" s="239"/>
      <c r="K66" s="239">
        <f>SUM(K67:K84)</f>
        <v>0</v>
      </c>
      <c r="L66" s="239"/>
      <c r="M66" s="239">
        <f>SUM(M67:M84)</f>
        <v>0</v>
      </c>
      <c r="N66" s="239"/>
      <c r="O66" s="239">
        <f>SUM(O67:O84)</f>
        <v>0</v>
      </c>
      <c r="P66" s="239"/>
      <c r="Q66" s="239">
        <f>SUM(Q67:Q84)</f>
        <v>0</v>
      </c>
      <c r="R66" s="239"/>
      <c r="S66" s="239"/>
      <c r="T66" s="240"/>
      <c r="U66" s="234"/>
      <c r="V66" s="234">
        <f>SUM(V67:V84)</f>
        <v>0</v>
      </c>
      <c r="W66" s="234"/>
      <c r="X66" s="234"/>
      <c r="AG66" t="s">
        <v>144</v>
      </c>
    </row>
    <row r="67" spans="1:60" outlineLevel="1" x14ac:dyDescent="0.2">
      <c r="A67" s="241">
        <v>9</v>
      </c>
      <c r="B67" s="242" t="s">
        <v>227</v>
      </c>
      <c r="C67" s="261" t="s">
        <v>228</v>
      </c>
      <c r="D67" s="243" t="s">
        <v>187</v>
      </c>
      <c r="E67" s="244">
        <v>2.5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6">
        <v>0</v>
      </c>
      <c r="O67" s="246">
        <f>ROUND(E67*N67,2)</f>
        <v>0</v>
      </c>
      <c r="P67" s="246">
        <v>0</v>
      </c>
      <c r="Q67" s="246">
        <f>ROUND(E67*P67,2)</f>
        <v>0</v>
      </c>
      <c r="R67" s="246"/>
      <c r="S67" s="246" t="s">
        <v>193</v>
      </c>
      <c r="T67" s="247" t="s">
        <v>229</v>
      </c>
      <c r="U67" s="224">
        <v>0</v>
      </c>
      <c r="V67" s="224">
        <f>ROUND(E67*U67,2)</f>
        <v>0</v>
      </c>
      <c r="W67" s="224"/>
      <c r="X67" s="224" t="s">
        <v>150</v>
      </c>
      <c r="Y67" s="215"/>
      <c r="Z67" s="215"/>
      <c r="AA67" s="215"/>
      <c r="AB67" s="215"/>
      <c r="AC67" s="215"/>
      <c r="AD67" s="215"/>
      <c r="AE67" s="215"/>
      <c r="AF67" s="215"/>
      <c r="AG67" s="215" t="s">
        <v>151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">
      <c r="A68" s="222"/>
      <c r="B68" s="223"/>
      <c r="C68" s="265" t="s">
        <v>230</v>
      </c>
      <c r="D68" s="251"/>
      <c r="E68" s="251"/>
      <c r="F68" s="251"/>
      <c r="G68" s="251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15"/>
      <c r="Z68" s="215"/>
      <c r="AA68" s="215"/>
      <c r="AB68" s="215"/>
      <c r="AC68" s="215"/>
      <c r="AD68" s="215"/>
      <c r="AE68" s="215"/>
      <c r="AF68" s="215"/>
      <c r="AG68" s="215" t="s">
        <v>166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50" t="str">
        <f>C68</f>
        <v>Kompletní provedení sanace trhliny dle výkresové a textové části projektové dokumentace. viz v.č. 05a DETAIL 1</v>
      </c>
      <c r="BB68" s="215"/>
      <c r="BC68" s="215"/>
      <c r="BD68" s="215"/>
      <c r="BE68" s="215"/>
      <c r="BF68" s="215"/>
      <c r="BG68" s="215"/>
      <c r="BH68" s="215"/>
    </row>
    <row r="69" spans="1:60" ht="22.5" outlineLevel="1" x14ac:dyDescent="0.2">
      <c r="A69" s="222"/>
      <c r="B69" s="223"/>
      <c r="C69" s="264" t="s">
        <v>231</v>
      </c>
      <c r="D69" s="249"/>
      <c r="E69" s="249"/>
      <c r="F69" s="249"/>
      <c r="G69" s="249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15"/>
      <c r="Z69" s="215"/>
      <c r="AA69" s="215"/>
      <c r="AB69" s="215"/>
      <c r="AC69" s="215"/>
      <c r="AD69" s="215"/>
      <c r="AE69" s="215"/>
      <c r="AF69" s="215"/>
      <c r="AG69" s="215" t="s">
        <v>166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50" t="str">
        <f>C69</f>
        <v>Zhotovitel do ceny zahrne všechny činnosti a dodávky nutné ke kompletnímu provedení. U vnitřních sanací včetně přípravy omítky pod malbu.</v>
      </c>
      <c r="BB69" s="215"/>
      <c r="BC69" s="215"/>
      <c r="BD69" s="215"/>
      <c r="BE69" s="215"/>
      <c r="BF69" s="215"/>
      <c r="BG69" s="215"/>
      <c r="BH69" s="215"/>
    </row>
    <row r="70" spans="1:60" ht="22.5" outlineLevel="1" x14ac:dyDescent="0.2">
      <c r="A70" s="241">
        <v>10</v>
      </c>
      <c r="B70" s="242" t="s">
        <v>232</v>
      </c>
      <c r="C70" s="261" t="s">
        <v>233</v>
      </c>
      <c r="D70" s="243" t="s">
        <v>187</v>
      </c>
      <c r="E70" s="244">
        <v>12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6"/>
      <c r="S70" s="246" t="s">
        <v>193</v>
      </c>
      <c r="T70" s="247" t="s">
        <v>229</v>
      </c>
      <c r="U70" s="224">
        <v>0</v>
      </c>
      <c r="V70" s="224">
        <f>ROUND(E70*U70,2)</f>
        <v>0</v>
      </c>
      <c r="W70" s="224"/>
      <c r="X70" s="224" t="s">
        <v>150</v>
      </c>
      <c r="Y70" s="215"/>
      <c r="Z70" s="215"/>
      <c r="AA70" s="215"/>
      <c r="AB70" s="215"/>
      <c r="AC70" s="215"/>
      <c r="AD70" s="215"/>
      <c r="AE70" s="215"/>
      <c r="AF70" s="215"/>
      <c r="AG70" s="215" t="s">
        <v>151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">
      <c r="A71" s="222"/>
      <c r="B71" s="223"/>
      <c r="C71" s="265" t="s">
        <v>234</v>
      </c>
      <c r="D71" s="251"/>
      <c r="E71" s="251"/>
      <c r="F71" s="251"/>
      <c r="G71" s="251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15"/>
      <c r="Z71" s="215"/>
      <c r="AA71" s="215"/>
      <c r="AB71" s="215"/>
      <c r="AC71" s="215"/>
      <c r="AD71" s="215"/>
      <c r="AE71" s="215"/>
      <c r="AF71" s="215"/>
      <c r="AG71" s="215" t="s">
        <v>166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50" t="str">
        <f>C71</f>
        <v>Kompletní provedení sanace trhliny dle výkresové a textové části projektové dokumentace. viz v.č. 05a DETAIL 2</v>
      </c>
      <c r="BB71" s="215"/>
      <c r="BC71" s="215"/>
      <c r="BD71" s="215"/>
      <c r="BE71" s="215"/>
      <c r="BF71" s="215"/>
      <c r="BG71" s="215"/>
      <c r="BH71" s="215"/>
    </row>
    <row r="72" spans="1:60" ht="22.5" outlineLevel="1" x14ac:dyDescent="0.2">
      <c r="A72" s="222"/>
      <c r="B72" s="223"/>
      <c r="C72" s="264" t="s">
        <v>235</v>
      </c>
      <c r="D72" s="249"/>
      <c r="E72" s="249"/>
      <c r="F72" s="249"/>
      <c r="G72" s="249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15"/>
      <c r="Z72" s="215"/>
      <c r="AA72" s="215"/>
      <c r="AB72" s="215"/>
      <c r="AC72" s="215"/>
      <c r="AD72" s="215"/>
      <c r="AE72" s="215"/>
      <c r="AF72" s="215"/>
      <c r="AG72" s="215" t="s">
        <v>166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50" t="str">
        <f>C72</f>
        <v>Zhotovitel do ceny zahrne všechny činnosti a dodávky nutné ke kompletnímu provedení, u vnějšího zateplení včetně opravy KZS dle části 5.5 technické zprávy.</v>
      </c>
      <c r="BB72" s="215"/>
      <c r="BC72" s="215"/>
      <c r="BD72" s="215"/>
      <c r="BE72" s="215"/>
      <c r="BF72" s="215"/>
      <c r="BG72" s="215"/>
      <c r="BH72" s="215"/>
    </row>
    <row r="73" spans="1:60" ht="22.5" outlineLevel="1" x14ac:dyDescent="0.2">
      <c r="A73" s="241">
        <v>11</v>
      </c>
      <c r="B73" s="242" t="s">
        <v>236</v>
      </c>
      <c r="C73" s="261" t="s">
        <v>237</v>
      </c>
      <c r="D73" s="243" t="s">
        <v>187</v>
      </c>
      <c r="E73" s="244">
        <v>16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6">
        <v>0</v>
      </c>
      <c r="O73" s="246">
        <f>ROUND(E73*N73,2)</f>
        <v>0</v>
      </c>
      <c r="P73" s="246">
        <v>0</v>
      </c>
      <c r="Q73" s="246">
        <f>ROUND(E73*P73,2)</f>
        <v>0</v>
      </c>
      <c r="R73" s="246"/>
      <c r="S73" s="246" t="s">
        <v>193</v>
      </c>
      <c r="T73" s="247" t="s">
        <v>229</v>
      </c>
      <c r="U73" s="224">
        <v>0</v>
      </c>
      <c r="V73" s="224">
        <f>ROUND(E73*U73,2)</f>
        <v>0</v>
      </c>
      <c r="W73" s="224"/>
      <c r="X73" s="224" t="s">
        <v>150</v>
      </c>
      <c r="Y73" s="215"/>
      <c r="Z73" s="215"/>
      <c r="AA73" s="215"/>
      <c r="AB73" s="215"/>
      <c r="AC73" s="215"/>
      <c r="AD73" s="215"/>
      <c r="AE73" s="215"/>
      <c r="AF73" s="215"/>
      <c r="AG73" s="215" t="s">
        <v>151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22"/>
      <c r="B74" s="223"/>
      <c r="C74" s="265" t="s">
        <v>238</v>
      </c>
      <c r="D74" s="251"/>
      <c r="E74" s="251"/>
      <c r="F74" s="251"/>
      <c r="G74" s="251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15"/>
      <c r="Z74" s="215"/>
      <c r="AA74" s="215"/>
      <c r="AB74" s="215"/>
      <c r="AC74" s="215"/>
      <c r="AD74" s="215"/>
      <c r="AE74" s="215"/>
      <c r="AF74" s="215"/>
      <c r="AG74" s="215" t="s">
        <v>166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50" t="str">
        <f>C74</f>
        <v>Kompletní provedení sanace trhliny dle výkresové a textové části projektové dokumentace. viz v.č. 05a DETAIL 3</v>
      </c>
      <c r="BB74" s="215"/>
      <c r="BC74" s="215"/>
      <c r="BD74" s="215"/>
      <c r="BE74" s="215"/>
      <c r="BF74" s="215"/>
      <c r="BG74" s="215"/>
      <c r="BH74" s="215"/>
    </row>
    <row r="75" spans="1:60" ht="22.5" outlineLevel="1" x14ac:dyDescent="0.2">
      <c r="A75" s="222"/>
      <c r="B75" s="223"/>
      <c r="C75" s="264" t="s">
        <v>239</v>
      </c>
      <c r="D75" s="249"/>
      <c r="E75" s="249"/>
      <c r="F75" s="249"/>
      <c r="G75" s="249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15"/>
      <c r="Z75" s="215"/>
      <c r="AA75" s="215"/>
      <c r="AB75" s="215"/>
      <c r="AC75" s="215"/>
      <c r="AD75" s="215"/>
      <c r="AE75" s="215"/>
      <c r="AF75" s="215"/>
      <c r="AG75" s="215" t="s">
        <v>166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50" t="str">
        <f>C75</f>
        <v>Zhotovitel do ceny zahrne všechny činnosti a dodávky nutné ke kompletnímu provedení,  u vnějšího zateplení včetně opravy KZS dle části 5.5 technické zprávy.</v>
      </c>
      <c r="BB75" s="215"/>
      <c r="BC75" s="215"/>
      <c r="BD75" s="215"/>
      <c r="BE75" s="215"/>
      <c r="BF75" s="215"/>
      <c r="BG75" s="215"/>
      <c r="BH75" s="215"/>
    </row>
    <row r="76" spans="1:60" ht="22.5" outlineLevel="1" x14ac:dyDescent="0.2">
      <c r="A76" s="241">
        <v>12</v>
      </c>
      <c r="B76" s="242" t="s">
        <v>240</v>
      </c>
      <c r="C76" s="261" t="s">
        <v>241</v>
      </c>
      <c r="D76" s="243" t="s">
        <v>187</v>
      </c>
      <c r="E76" s="244">
        <v>2.5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6">
        <v>0</v>
      </c>
      <c r="O76" s="246">
        <f>ROUND(E76*N76,2)</f>
        <v>0</v>
      </c>
      <c r="P76" s="246">
        <v>0</v>
      </c>
      <c r="Q76" s="246">
        <f>ROUND(E76*P76,2)</f>
        <v>0</v>
      </c>
      <c r="R76" s="246"/>
      <c r="S76" s="246" t="s">
        <v>193</v>
      </c>
      <c r="T76" s="247" t="s">
        <v>229</v>
      </c>
      <c r="U76" s="224">
        <v>0</v>
      </c>
      <c r="V76" s="224">
        <f>ROUND(E76*U76,2)</f>
        <v>0</v>
      </c>
      <c r="W76" s="224"/>
      <c r="X76" s="224" t="s">
        <v>150</v>
      </c>
      <c r="Y76" s="215"/>
      <c r="Z76" s="215"/>
      <c r="AA76" s="215"/>
      <c r="AB76" s="215"/>
      <c r="AC76" s="215"/>
      <c r="AD76" s="215"/>
      <c r="AE76" s="215"/>
      <c r="AF76" s="215"/>
      <c r="AG76" s="215" t="s">
        <v>151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">
      <c r="A77" s="222"/>
      <c r="B77" s="223"/>
      <c r="C77" s="265" t="s">
        <v>242</v>
      </c>
      <c r="D77" s="251"/>
      <c r="E77" s="251"/>
      <c r="F77" s="251"/>
      <c r="G77" s="251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15"/>
      <c r="Z77" s="215"/>
      <c r="AA77" s="215"/>
      <c r="AB77" s="215"/>
      <c r="AC77" s="215"/>
      <c r="AD77" s="215"/>
      <c r="AE77" s="215"/>
      <c r="AF77" s="215"/>
      <c r="AG77" s="215" t="s">
        <v>166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50" t="str">
        <f>C77</f>
        <v>Kompletní provedení sanace trhliny dle výkresové a textové části projektové dokumentace. viz v.č. 05a DETAIL 4</v>
      </c>
      <c r="BB77" s="215"/>
      <c r="BC77" s="215"/>
      <c r="BD77" s="215"/>
      <c r="BE77" s="215"/>
      <c r="BF77" s="215"/>
      <c r="BG77" s="215"/>
      <c r="BH77" s="215"/>
    </row>
    <row r="78" spans="1:60" ht="22.5" outlineLevel="1" x14ac:dyDescent="0.2">
      <c r="A78" s="222"/>
      <c r="B78" s="223"/>
      <c r="C78" s="264" t="s">
        <v>243</v>
      </c>
      <c r="D78" s="249"/>
      <c r="E78" s="249"/>
      <c r="F78" s="249"/>
      <c r="G78" s="249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15"/>
      <c r="Z78" s="215"/>
      <c r="AA78" s="215"/>
      <c r="AB78" s="215"/>
      <c r="AC78" s="215"/>
      <c r="AD78" s="215"/>
      <c r="AE78" s="215"/>
      <c r="AF78" s="215"/>
      <c r="AG78" s="215" t="s">
        <v>166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50" t="str">
        <f>C78</f>
        <v>Zhotovitel do ceny zahrne všechny činnosti a dodávky nutné ke kompletnímu provedení, u vnitřních sanací včetně přípravy omítky pod malbu.</v>
      </c>
      <c r="BB78" s="215"/>
      <c r="BC78" s="215"/>
      <c r="BD78" s="215"/>
      <c r="BE78" s="215"/>
      <c r="BF78" s="215"/>
      <c r="BG78" s="215"/>
      <c r="BH78" s="215"/>
    </row>
    <row r="79" spans="1:60" ht="22.5" outlineLevel="1" x14ac:dyDescent="0.2">
      <c r="A79" s="241">
        <v>13</v>
      </c>
      <c r="B79" s="242" t="s">
        <v>244</v>
      </c>
      <c r="C79" s="261" t="s">
        <v>245</v>
      </c>
      <c r="D79" s="243" t="s">
        <v>187</v>
      </c>
      <c r="E79" s="244">
        <v>15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6">
        <v>0</v>
      </c>
      <c r="O79" s="246">
        <f>ROUND(E79*N79,2)</f>
        <v>0</v>
      </c>
      <c r="P79" s="246">
        <v>0</v>
      </c>
      <c r="Q79" s="246">
        <f>ROUND(E79*P79,2)</f>
        <v>0</v>
      </c>
      <c r="R79" s="246"/>
      <c r="S79" s="246" t="s">
        <v>193</v>
      </c>
      <c r="T79" s="247" t="s">
        <v>229</v>
      </c>
      <c r="U79" s="224">
        <v>0</v>
      </c>
      <c r="V79" s="224">
        <f>ROUND(E79*U79,2)</f>
        <v>0</v>
      </c>
      <c r="W79" s="224"/>
      <c r="X79" s="224" t="s">
        <v>150</v>
      </c>
      <c r="Y79" s="215"/>
      <c r="Z79" s="215"/>
      <c r="AA79" s="215"/>
      <c r="AB79" s="215"/>
      <c r="AC79" s="215"/>
      <c r="AD79" s="215"/>
      <c r="AE79" s="215"/>
      <c r="AF79" s="215"/>
      <c r="AG79" s="215" t="s">
        <v>151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22"/>
      <c r="B80" s="223"/>
      <c r="C80" s="265" t="s">
        <v>246</v>
      </c>
      <c r="D80" s="251"/>
      <c r="E80" s="251"/>
      <c r="F80" s="251"/>
      <c r="G80" s="251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15"/>
      <c r="Z80" s="215"/>
      <c r="AA80" s="215"/>
      <c r="AB80" s="215"/>
      <c r="AC80" s="215"/>
      <c r="AD80" s="215"/>
      <c r="AE80" s="215"/>
      <c r="AF80" s="215"/>
      <c r="AG80" s="215" t="s">
        <v>166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50" t="str">
        <f>C80</f>
        <v>Kompletní provedení sanace trhliny dle výkresové a textové části projektové dokumentace. viz v.č. 05a DETAIL 5</v>
      </c>
      <c r="BB80" s="215"/>
      <c r="BC80" s="215"/>
      <c r="BD80" s="215"/>
      <c r="BE80" s="215"/>
      <c r="BF80" s="215"/>
      <c r="BG80" s="215"/>
      <c r="BH80" s="215"/>
    </row>
    <row r="81" spans="1:60" ht="22.5" outlineLevel="1" x14ac:dyDescent="0.2">
      <c r="A81" s="222"/>
      <c r="B81" s="223"/>
      <c r="C81" s="264" t="s">
        <v>231</v>
      </c>
      <c r="D81" s="249"/>
      <c r="E81" s="249"/>
      <c r="F81" s="249"/>
      <c r="G81" s="249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15"/>
      <c r="Z81" s="215"/>
      <c r="AA81" s="215"/>
      <c r="AB81" s="215"/>
      <c r="AC81" s="215"/>
      <c r="AD81" s="215"/>
      <c r="AE81" s="215"/>
      <c r="AF81" s="215"/>
      <c r="AG81" s="215" t="s">
        <v>166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50" t="str">
        <f>C81</f>
        <v>Zhotovitel do ceny zahrne všechny činnosti a dodávky nutné ke kompletnímu provedení. U vnitřních sanací včetně přípravy omítky pod malbu.</v>
      </c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41">
        <v>14</v>
      </c>
      <c r="B82" s="242" t="s">
        <v>247</v>
      </c>
      <c r="C82" s="261" t="s">
        <v>248</v>
      </c>
      <c r="D82" s="243" t="s">
        <v>187</v>
      </c>
      <c r="E82" s="244">
        <v>48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6">
        <v>0</v>
      </c>
      <c r="O82" s="246">
        <f>ROUND(E82*N82,2)</f>
        <v>0</v>
      </c>
      <c r="P82" s="246">
        <v>0</v>
      </c>
      <c r="Q82" s="246">
        <f>ROUND(E82*P82,2)</f>
        <v>0</v>
      </c>
      <c r="R82" s="246"/>
      <c r="S82" s="246" t="s">
        <v>193</v>
      </c>
      <c r="T82" s="247" t="s">
        <v>229</v>
      </c>
      <c r="U82" s="224">
        <v>0</v>
      </c>
      <c r="V82" s="224">
        <f>ROUND(E82*U82,2)</f>
        <v>0</v>
      </c>
      <c r="W82" s="224"/>
      <c r="X82" s="224" t="s">
        <v>150</v>
      </c>
      <c r="Y82" s="215"/>
      <c r="Z82" s="215"/>
      <c r="AA82" s="215"/>
      <c r="AB82" s="215"/>
      <c r="AC82" s="215"/>
      <c r="AD82" s="215"/>
      <c r="AE82" s="215"/>
      <c r="AF82" s="215"/>
      <c r="AG82" s="215" t="s">
        <v>151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ht="22.5" outlineLevel="1" x14ac:dyDescent="0.2">
      <c r="A83" s="222"/>
      <c r="B83" s="223"/>
      <c r="C83" s="265" t="s">
        <v>249</v>
      </c>
      <c r="D83" s="251"/>
      <c r="E83" s="251"/>
      <c r="F83" s="251"/>
      <c r="G83" s="251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15"/>
      <c r="Z83" s="215"/>
      <c r="AA83" s="215"/>
      <c r="AB83" s="215"/>
      <c r="AC83" s="215"/>
      <c r="AD83" s="215"/>
      <c r="AE83" s="215"/>
      <c r="AF83" s="215"/>
      <c r="AG83" s="215" t="s">
        <v>166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50" t="str">
        <f>C83</f>
        <v>Je navržena sanace rozvolněných spár mezi panely. Spáry se pečlivě vyčistí od rozvolněné původní zálivky a vyplní předepsanou sanační maltou</v>
      </c>
      <c r="BB83" s="215"/>
      <c r="BC83" s="215"/>
      <c r="BD83" s="215"/>
      <c r="BE83" s="215"/>
      <c r="BF83" s="215"/>
      <c r="BG83" s="215"/>
      <c r="BH83" s="215"/>
    </row>
    <row r="84" spans="1:60" ht="22.5" outlineLevel="1" x14ac:dyDescent="0.2">
      <c r="A84" s="222"/>
      <c r="B84" s="223"/>
      <c r="C84" s="264" t="s">
        <v>250</v>
      </c>
      <c r="D84" s="249"/>
      <c r="E84" s="249"/>
      <c r="F84" s="249"/>
      <c r="G84" s="249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15"/>
      <c r="Z84" s="215"/>
      <c r="AA84" s="215"/>
      <c r="AB84" s="215"/>
      <c r="AC84" s="215"/>
      <c r="AD84" s="215"/>
      <c r="AE84" s="215"/>
      <c r="AF84" s="215"/>
      <c r="AG84" s="215" t="s">
        <v>166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50" t="str">
        <f>C84</f>
        <v>– navrženo Weber.rep. vysprávka H SV. Sanované spáry mezi panely se v koutech začistí trvale pružným přetíratelným tmelem, případně se zalištují. Toto platí i pro fabiony (spára stěna – strop)</v>
      </c>
      <c r="BB84" s="215"/>
      <c r="BC84" s="215"/>
      <c r="BD84" s="215"/>
      <c r="BE84" s="215"/>
      <c r="BF84" s="215"/>
      <c r="BG84" s="215"/>
      <c r="BH84" s="215"/>
    </row>
    <row r="85" spans="1:60" x14ac:dyDescent="0.2">
      <c r="A85" s="235" t="s">
        <v>143</v>
      </c>
      <c r="B85" s="236" t="s">
        <v>78</v>
      </c>
      <c r="C85" s="260" t="s">
        <v>79</v>
      </c>
      <c r="D85" s="237"/>
      <c r="E85" s="238"/>
      <c r="F85" s="239"/>
      <c r="G85" s="239">
        <f>SUMIF(AG86:AG88,"&lt;&gt;NOR",G86:G88)</f>
        <v>0</v>
      </c>
      <c r="H85" s="239"/>
      <c r="I85" s="239">
        <f>SUM(I86:I88)</f>
        <v>0</v>
      </c>
      <c r="J85" s="239"/>
      <c r="K85" s="239">
        <f>SUM(K86:K88)</f>
        <v>0</v>
      </c>
      <c r="L85" s="239"/>
      <c r="M85" s="239">
        <f>SUM(M86:M88)</f>
        <v>0</v>
      </c>
      <c r="N85" s="239"/>
      <c r="O85" s="239">
        <f>SUM(O86:O88)</f>
        <v>0.1</v>
      </c>
      <c r="P85" s="239"/>
      <c r="Q85" s="239">
        <f>SUM(Q86:Q88)</f>
        <v>0</v>
      </c>
      <c r="R85" s="239"/>
      <c r="S85" s="239"/>
      <c r="T85" s="240"/>
      <c r="U85" s="234"/>
      <c r="V85" s="234">
        <f>SUM(V86:V88)</f>
        <v>7.03</v>
      </c>
      <c r="W85" s="234"/>
      <c r="X85" s="234"/>
      <c r="AG85" t="s">
        <v>144</v>
      </c>
    </row>
    <row r="86" spans="1:60" ht="22.5" outlineLevel="1" x14ac:dyDescent="0.2">
      <c r="A86" s="241">
        <v>15</v>
      </c>
      <c r="B86" s="242" t="s">
        <v>251</v>
      </c>
      <c r="C86" s="261" t="s">
        <v>252</v>
      </c>
      <c r="D86" s="243" t="s">
        <v>147</v>
      </c>
      <c r="E86" s="244">
        <v>5.6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6">
        <v>1.7129999999999999E-2</v>
      </c>
      <c r="O86" s="246">
        <f>ROUND(E86*N86,2)</f>
        <v>0.1</v>
      </c>
      <c r="P86" s="246">
        <v>0</v>
      </c>
      <c r="Q86" s="246">
        <f>ROUND(E86*P86,2)</f>
        <v>0</v>
      </c>
      <c r="R86" s="246" t="s">
        <v>253</v>
      </c>
      <c r="S86" s="246" t="s">
        <v>149</v>
      </c>
      <c r="T86" s="247" t="s">
        <v>149</v>
      </c>
      <c r="U86" s="224">
        <v>1.2558</v>
      </c>
      <c r="V86" s="224">
        <f>ROUND(E86*U86,2)</f>
        <v>7.03</v>
      </c>
      <c r="W86" s="224"/>
      <c r="X86" s="224" t="s">
        <v>150</v>
      </c>
      <c r="Y86" s="215"/>
      <c r="Z86" s="215"/>
      <c r="AA86" s="215"/>
      <c r="AB86" s="215"/>
      <c r="AC86" s="215"/>
      <c r="AD86" s="215"/>
      <c r="AE86" s="215"/>
      <c r="AF86" s="215"/>
      <c r="AG86" s="215" t="s">
        <v>151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ht="22.5" outlineLevel="1" x14ac:dyDescent="0.2">
      <c r="A87" s="222"/>
      <c r="B87" s="223"/>
      <c r="C87" s="262" t="s">
        <v>254</v>
      </c>
      <c r="D87" s="248"/>
      <c r="E87" s="248"/>
      <c r="F87" s="248"/>
      <c r="G87" s="248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15"/>
      <c r="Z87" s="215"/>
      <c r="AA87" s="215"/>
      <c r="AB87" s="215"/>
      <c r="AC87" s="215"/>
      <c r="AD87" s="215"/>
      <c r="AE87" s="215"/>
      <c r="AF87" s="215"/>
      <c r="AG87" s="215" t="s">
        <v>153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50" t="str">
        <f>C87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22"/>
      <c r="B88" s="223"/>
      <c r="C88" s="263" t="s">
        <v>255</v>
      </c>
      <c r="D88" s="225"/>
      <c r="E88" s="226">
        <v>5.6</v>
      </c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15"/>
      <c r="Z88" s="215"/>
      <c r="AA88" s="215"/>
      <c r="AB88" s="215"/>
      <c r="AC88" s="215"/>
      <c r="AD88" s="215"/>
      <c r="AE88" s="215"/>
      <c r="AF88" s="215"/>
      <c r="AG88" s="215" t="s">
        <v>155</v>
      </c>
      <c r="AH88" s="215">
        <v>0</v>
      </c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x14ac:dyDescent="0.2">
      <c r="A89" s="235" t="s">
        <v>143</v>
      </c>
      <c r="B89" s="236" t="s">
        <v>80</v>
      </c>
      <c r="C89" s="260" t="s">
        <v>81</v>
      </c>
      <c r="D89" s="237"/>
      <c r="E89" s="238"/>
      <c r="F89" s="239"/>
      <c r="G89" s="239">
        <f>SUMIF(AG90:AG114,"&lt;&gt;NOR",G90:G114)</f>
        <v>0</v>
      </c>
      <c r="H89" s="239"/>
      <c r="I89" s="239">
        <f>SUM(I90:I114)</f>
        <v>0</v>
      </c>
      <c r="J89" s="239"/>
      <c r="K89" s="239">
        <f>SUM(K90:K114)</f>
        <v>0</v>
      </c>
      <c r="L89" s="239"/>
      <c r="M89" s="239">
        <f>SUM(M90:M114)</f>
        <v>0</v>
      </c>
      <c r="N89" s="239"/>
      <c r="O89" s="239">
        <f>SUM(O90:O114)</f>
        <v>2.95</v>
      </c>
      <c r="P89" s="239"/>
      <c r="Q89" s="239">
        <f>SUM(Q90:Q114)</f>
        <v>0</v>
      </c>
      <c r="R89" s="239"/>
      <c r="S89" s="239"/>
      <c r="T89" s="240"/>
      <c r="U89" s="234"/>
      <c r="V89" s="234">
        <f>SUM(V90:V114)</f>
        <v>6.4200000000000008</v>
      </c>
      <c r="W89" s="234"/>
      <c r="X89" s="234"/>
      <c r="AG89" t="s">
        <v>144</v>
      </c>
    </row>
    <row r="90" spans="1:60" outlineLevel="1" x14ac:dyDescent="0.2">
      <c r="A90" s="241">
        <v>16</v>
      </c>
      <c r="B90" s="242" t="s">
        <v>256</v>
      </c>
      <c r="C90" s="261" t="s">
        <v>257</v>
      </c>
      <c r="D90" s="243" t="s">
        <v>158</v>
      </c>
      <c r="E90" s="244">
        <v>0.78549999999999998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6">
        <v>2.5249999999999999</v>
      </c>
      <c r="O90" s="246">
        <f>ROUND(E90*N90,2)</f>
        <v>1.98</v>
      </c>
      <c r="P90" s="246">
        <v>0</v>
      </c>
      <c r="Q90" s="246">
        <f>ROUND(E90*P90,2)</f>
        <v>0</v>
      </c>
      <c r="R90" s="246" t="s">
        <v>253</v>
      </c>
      <c r="S90" s="246" t="s">
        <v>149</v>
      </c>
      <c r="T90" s="247" t="s">
        <v>149</v>
      </c>
      <c r="U90" s="224">
        <v>3.2130000000000001</v>
      </c>
      <c r="V90" s="224">
        <f>ROUND(E90*U90,2)</f>
        <v>2.52</v>
      </c>
      <c r="W90" s="224"/>
      <c r="X90" s="224" t="s">
        <v>150</v>
      </c>
      <c r="Y90" s="215"/>
      <c r="Z90" s="215"/>
      <c r="AA90" s="215"/>
      <c r="AB90" s="215"/>
      <c r="AC90" s="215"/>
      <c r="AD90" s="215"/>
      <c r="AE90" s="215"/>
      <c r="AF90" s="215"/>
      <c r="AG90" s="215" t="s">
        <v>151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22"/>
      <c r="B91" s="223"/>
      <c r="C91" s="262" t="s">
        <v>258</v>
      </c>
      <c r="D91" s="248"/>
      <c r="E91" s="248"/>
      <c r="F91" s="248"/>
      <c r="G91" s="248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15"/>
      <c r="Z91" s="215"/>
      <c r="AA91" s="215"/>
      <c r="AB91" s="215"/>
      <c r="AC91" s="215"/>
      <c r="AD91" s="215"/>
      <c r="AE91" s="215"/>
      <c r="AF91" s="215"/>
      <c r="AG91" s="215" t="s">
        <v>153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22"/>
      <c r="B92" s="223"/>
      <c r="C92" s="264" t="s">
        <v>259</v>
      </c>
      <c r="D92" s="249"/>
      <c r="E92" s="249"/>
      <c r="F92" s="249"/>
      <c r="G92" s="249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15"/>
      <c r="Z92" s="215"/>
      <c r="AA92" s="215"/>
      <c r="AB92" s="215"/>
      <c r="AC92" s="215"/>
      <c r="AD92" s="215"/>
      <c r="AE92" s="215"/>
      <c r="AF92" s="215"/>
      <c r="AG92" s="215" t="s">
        <v>166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">
      <c r="A93" s="222"/>
      <c r="B93" s="223"/>
      <c r="C93" s="263" t="s">
        <v>260</v>
      </c>
      <c r="D93" s="225"/>
      <c r="E93" s="226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15"/>
      <c r="Z93" s="215"/>
      <c r="AA93" s="215"/>
      <c r="AB93" s="215"/>
      <c r="AC93" s="215"/>
      <c r="AD93" s="215"/>
      <c r="AE93" s="215"/>
      <c r="AF93" s="215"/>
      <c r="AG93" s="215" t="s">
        <v>155</v>
      </c>
      <c r="AH93" s="215">
        <v>0</v>
      </c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1" x14ac:dyDescent="0.2">
      <c r="A94" s="222"/>
      <c r="B94" s="223"/>
      <c r="C94" s="263" t="s">
        <v>261</v>
      </c>
      <c r="D94" s="225"/>
      <c r="E94" s="226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15"/>
      <c r="Z94" s="215"/>
      <c r="AA94" s="215"/>
      <c r="AB94" s="215"/>
      <c r="AC94" s="215"/>
      <c r="AD94" s="215"/>
      <c r="AE94" s="215"/>
      <c r="AF94" s="215"/>
      <c r="AG94" s="215" t="s">
        <v>155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22"/>
      <c r="B95" s="223"/>
      <c r="C95" s="267" t="s">
        <v>262</v>
      </c>
      <c r="D95" s="230"/>
      <c r="E95" s="231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15"/>
      <c r="Z95" s="215"/>
      <c r="AA95" s="215"/>
      <c r="AB95" s="215"/>
      <c r="AC95" s="215"/>
      <c r="AD95" s="215"/>
      <c r="AE95" s="215"/>
      <c r="AF95" s="215"/>
      <c r="AG95" s="215" t="s">
        <v>155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22"/>
      <c r="B96" s="223"/>
      <c r="C96" s="268" t="s">
        <v>263</v>
      </c>
      <c r="D96" s="230"/>
      <c r="E96" s="231">
        <v>7.4175000000000004</v>
      </c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15"/>
      <c r="Z96" s="215"/>
      <c r="AA96" s="215"/>
      <c r="AB96" s="215"/>
      <c r="AC96" s="215"/>
      <c r="AD96" s="215"/>
      <c r="AE96" s="215"/>
      <c r="AF96" s="215"/>
      <c r="AG96" s="215" t="s">
        <v>155</v>
      </c>
      <c r="AH96" s="215">
        <v>2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">
      <c r="A97" s="222"/>
      <c r="B97" s="223"/>
      <c r="C97" s="268" t="s">
        <v>264</v>
      </c>
      <c r="D97" s="230"/>
      <c r="E97" s="231">
        <v>4.4400000000000004</v>
      </c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15"/>
      <c r="Z97" s="215"/>
      <c r="AA97" s="215"/>
      <c r="AB97" s="215"/>
      <c r="AC97" s="215"/>
      <c r="AD97" s="215"/>
      <c r="AE97" s="215"/>
      <c r="AF97" s="215"/>
      <c r="AG97" s="215" t="s">
        <v>155</v>
      </c>
      <c r="AH97" s="215">
        <v>2</v>
      </c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22"/>
      <c r="B98" s="223"/>
      <c r="C98" s="268" t="s">
        <v>265</v>
      </c>
      <c r="D98" s="230"/>
      <c r="E98" s="231">
        <v>1.63</v>
      </c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15"/>
      <c r="Z98" s="215"/>
      <c r="AA98" s="215"/>
      <c r="AB98" s="215"/>
      <c r="AC98" s="215"/>
      <c r="AD98" s="215"/>
      <c r="AE98" s="215"/>
      <c r="AF98" s="215"/>
      <c r="AG98" s="215" t="s">
        <v>155</v>
      </c>
      <c r="AH98" s="215">
        <v>2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22"/>
      <c r="B99" s="223"/>
      <c r="C99" s="268" t="s">
        <v>266</v>
      </c>
      <c r="D99" s="230"/>
      <c r="E99" s="231">
        <v>2.2240000000000002</v>
      </c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15"/>
      <c r="Z99" s="215"/>
      <c r="AA99" s="215"/>
      <c r="AB99" s="215"/>
      <c r="AC99" s="215"/>
      <c r="AD99" s="215"/>
      <c r="AE99" s="215"/>
      <c r="AF99" s="215"/>
      <c r="AG99" s="215" t="s">
        <v>155</v>
      </c>
      <c r="AH99" s="215">
        <v>2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">
      <c r="A100" s="222"/>
      <c r="B100" s="223"/>
      <c r="C100" s="268" t="s">
        <v>267</v>
      </c>
      <c r="D100" s="230"/>
      <c r="E100" s="231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15"/>
      <c r="Z100" s="215"/>
      <c r="AA100" s="215"/>
      <c r="AB100" s="215"/>
      <c r="AC100" s="215"/>
      <c r="AD100" s="215"/>
      <c r="AE100" s="215"/>
      <c r="AF100" s="215"/>
      <c r="AG100" s="215" t="s">
        <v>155</v>
      </c>
      <c r="AH100" s="215">
        <v>2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22"/>
      <c r="B101" s="223"/>
      <c r="C101" s="268" t="s">
        <v>268</v>
      </c>
      <c r="D101" s="230"/>
      <c r="E101" s="231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15"/>
      <c r="Z101" s="215"/>
      <c r="AA101" s="215"/>
      <c r="AB101" s="215"/>
      <c r="AC101" s="215"/>
      <c r="AD101" s="215"/>
      <c r="AE101" s="215"/>
      <c r="AF101" s="215"/>
      <c r="AG101" s="215" t="s">
        <v>155</v>
      </c>
      <c r="AH101" s="215">
        <v>2</v>
      </c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">
      <c r="A102" s="222"/>
      <c r="B102" s="223"/>
      <c r="C102" s="268" t="s">
        <v>269</v>
      </c>
      <c r="D102" s="230"/>
      <c r="E102" s="231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15"/>
      <c r="Z102" s="215"/>
      <c r="AA102" s="215"/>
      <c r="AB102" s="215"/>
      <c r="AC102" s="215"/>
      <c r="AD102" s="215"/>
      <c r="AE102" s="215"/>
      <c r="AF102" s="215"/>
      <c r="AG102" s="215" t="s">
        <v>155</v>
      </c>
      <c r="AH102" s="215">
        <v>2</v>
      </c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1" x14ac:dyDescent="0.2">
      <c r="A103" s="222"/>
      <c r="B103" s="223"/>
      <c r="C103" s="268" t="s">
        <v>270</v>
      </c>
      <c r="D103" s="230"/>
      <c r="E103" s="231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15"/>
      <c r="Z103" s="215"/>
      <c r="AA103" s="215"/>
      <c r="AB103" s="215"/>
      <c r="AC103" s="215"/>
      <c r="AD103" s="215"/>
      <c r="AE103" s="215"/>
      <c r="AF103" s="215"/>
      <c r="AG103" s="215" t="s">
        <v>155</v>
      </c>
      <c r="AH103" s="215">
        <v>2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">
      <c r="A104" s="222"/>
      <c r="B104" s="223"/>
      <c r="C104" s="268" t="s">
        <v>271</v>
      </c>
      <c r="D104" s="230"/>
      <c r="E104" s="231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15"/>
      <c r="Z104" s="215"/>
      <c r="AA104" s="215"/>
      <c r="AB104" s="215"/>
      <c r="AC104" s="215"/>
      <c r="AD104" s="215"/>
      <c r="AE104" s="215"/>
      <c r="AF104" s="215"/>
      <c r="AG104" s="215" t="s">
        <v>155</v>
      </c>
      <c r="AH104" s="215">
        <v>2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22"/>
      <c r="B105" s="223"/>
      <c r="C105" s="269" t="s">
        <v>272</v>
      </c>
      <c r="D105" s="232"/>
      <c r="E105" s="233">
        <v>15.711499999999999</v>
      </c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15"/>
      <c r="Z105" s="215"/>
      <c r="AA105" s="215"/>
      <c r="AB105" s="215"/>
      <c r="AC105" s="215"/>
      <c r="AD105" s="215"/>
      <c r="AE105" s="215"/>
      <c r="AF105" s="215"/>
      <c r="AG105" s="215" t="s">
        <v>155</v>
      </c>
      <c r="AH105" s="215">
        <v>3</v>
      </c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22"/>
      <c r="B106" s="223"/>
      <c r="C106" s="267" t="s">
        <v>273</v>
      </c>
      <c r="D106" s="230"/>
      <c r="E106" s="231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15"/>
      <c r="Z106" s="215"/>
      <c r="AA106" s="215"/>
      <c r="AB106" s="215"/>
      <c r="AC106" s="215"/>
      <c r="AD106" s="215"/>
      <c r="AE106" s="215"/>
      <c r="AF106" s="215"/>
      <c r="AG106" s="215" t="s">
        <v>155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22"/>
      <c r="B107" s="223"/>
      <c r="C107" s="263" t="s">
        <v>274</v>
      </c>
      <c r="D107" s="225"/>
      <c r="E107" s="226">
        <v>0.78549999999999998</v>
      </c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15"/>
      <c r="Z107" s="215"/>
      <c r="AA107" s="215"/>
      <c r="AB107" s="215"/>
      <c r="AC107" s="215"/>
      <c r="AD107" s="215"/>
      <c r="AE107" s="215"/>
      <c r="AF107" s="215"/>
      <c r="AG107" s="215" t="s">
        <v>155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41">
        <v>17</v>
      </c>
      <c r="B108" s="242" t="s">
        <v>275</v>
      </c>
      <c r="C108" s="261" t="s">
        <v>276</v>
      </c>
      <c r="D108" s="243" t="s">
        <v>158</v>
      </c>
      <c r="E108" s="244">
        <v>0.78549999999999998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6">
        <v>0</v>
      </c>
      <c r="O108" s="246">
        <f>ROUND(E108*N108,2)</f>
        <v>0</v>
      </c>
      <c r="P108" s="246">
        <v>0</v>
      </c>
      <c r="Q108" s="246">
        <f>ROUND(E108*P108,2)</f>
        <v>0</v>
      </c>
      <c r="R108" s="246" t="s">
        <v>253</v>
      </c>
      <c r="S108" s="246" t="s">
        <v>149</v>
      </c>
      <c r="T108" s="247" t="s">
        <v>149</v>
      </c>
      <c r="U108" s="224">
        <v>2.7</v>
      </c>
      <c r="V108" s="224">
        <f>ROUND(E108*U108,2)</f>
        <v>2.12</v>
      </c>
      <c r="W108" s="224"/>
      <c r="X108" s="224" t="s">
        <v>150</v>
      </c>
      <c r="Y108" s="215"/>
      <c r="Z108" s="215"/>
      <c r="AA108" s="215"/>
      <c r="AB108" s="215"/>
      <c r="AC108" s="215"/>
      <c r="AD108" s="215"/>
      <c r="AE108" s="215"/>
      <c r="AF108" s="215"/>
      <c r="AG108" s="215" t="s">
        <v>151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">
      <c r="A109" s="222"/>
      <c r="B109" s="223"/>
      <c r="C109" s="262" t="s">
        <v>277</v>
      </c>
      <c r="D109" s="248"/>
      <c r="E109" s="248"/>
      <c r="F109" s="248"/>
      <c r="G109" s="248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15"/>
      <c r="Z109" s="215"/>
      <c r="AA109" s="215"/>
      <c r="AB109" s="215"/>
      <c r="AC109" s="215"/>
      <c r="AD109" s="215"/>
      <c r="AE109" s="215"/>
      <c r="AF109" s="215"/>
      <c r="AG109" s="215" t="s">
        <v>153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22"/>
      <c r="B110" s="223"/>
      <c r="C110" s="263" t="s">
        <v>278</v>
      </c>
      <c r="D110" s="225"/>
      <c r="E110" s="226">
        <v>0.78549999999999998</v>
      </c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15"/>
      <c r="Z110" s="215"/>
      <c r="AA110" s="215"/>
      <c r="AB110" s="215"/>
      <c r="AC110" s="215"/>
      <c r="AD110" s="215"/>
      <c r="AE110" s="215"/>
      <c r="AF110" s="215"/>
      <c r="AG110" s="215" t="s">
        <v>155</v>
      </c>
      <c r="AH110" s="215">
        <v>5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ht="33.75" outlineLevel="1" x14ac:dyDescent="0.2">
      <c r="A111" s="241">
        <v>18</v>
      </c>
      <c r="B111" s="242" t="s">
        <v>279</v>
      </c>
      <c r="C111" s="261" t="s">
        <v>280</v>
      </c>
      <c r="D111" s="243" t="s">
        <v>147</v>
      </c>
      <c r="E111" s="244">
        <v>3.5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6">
        <v>0.27827000000000002</v>
      </c>
      <c r="O111" s="246">
        <f>ROUND(E111*N111,2)</f>
        <v>0.97</v>
      </c>
      <c r="P111" s="246">
        <v>0</v>
      </c>
      <c r="Q111" s="246">
        <f>ROUND(E111*P111,2)</f>
        <v>0</v>
      </c>
      <c r="R111" s="246" t="s">
        <v>253</v>
      </c>
      <c r="S111" s="246" t="s">
        <v>149</v>
      </c>
      <c r="T111" s="247" t="s">
        <v>149</v>
      </c>
      <c r="U111" s="224">
        <v>0.50800000000000001</v>
      </c>
      <c r="V111" s="224">
        <f>ROUND(E111*U111,2)</f>
        <v>1.78</v>
      </c>
      <c r="W111" s="224"/>
      <c r="X111" s="224" t="s">
        <v>150</v>
      </c>
      <c r="Y111" s="215"/>
      <c r="Z111" s="215"/>
      <c r="AA111" s="215"/>
      <c r="AB111" s="215"/>
      <c r="AC111" s="215"/>
      <c r="AD111" s="215"/>
      <c r="AE111" s="215"/>
      <c r="AF111" s="215"/>
      <c r="AG111" s="215" t="s">
        <v>151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1" x14ac:dyDescent="0.2">
      <c r="A112" s="222"/>
      <c r="B112" s="223"/>
      <c r="C112" s="262" t="s">
        <v>281</v>
      </c>
      <c r="D112" s="248"/>
      <c r="E112" s="248"/>
      <c r="F112" s="248"/>
      <c r="G112" s="248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15"/>
      <c r="Z112" s="215"/>
      <c r="AA112" s="215"/>
      <c r="AB112" s="215"/>
      <c r="AC112" s="215"/>
      <c r="AD112" s="215"/>
      <c r="AE112" s="215"/>
      <c r="AF112" s="215"/>
      <c r="AG112" s="215" t="s">
        <v>153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">
      <c r="A113" s="222"/>
      <c r="B113" s="223"/>
      <c r="C113" s="264" t="s">
        <v>282</v>
      </c>
      <c r="D113" s="249"/>
      <c r="E113" s="249"/>
      <c r="F113" s="249"/>
      <c r="G113" s="249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15"/>
      <c r="Z113" s="215"/>
      <c r="AA113" s="215"/>
      <c r="AB113" s="215"/>
      <c r="AC113" s="215"/>
      <c r="AD113" s="215"/>
      <c r="AE113" s="215"/>
      <c r="AF113" s="215"/>
      <c r="AG113" s="215" t="s">
        <v>166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">
      <c r="A114" s="222"/>
      <c r="B114" s="223"/>
      <c r="C114" s="263" t="s">
        <v>154</v>
      </c>
      <c r="D114" s="225"/>
      <c r="E114" s="226">
        <v>3.5</v>
      </c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15"/>
      <c r="Z114" s="215"/>
      <c r="AA114" s="215"/>
      <c r="AB114" s="215"/>
      <c r="AC114" s="215"/>
      <c r="AD114" s="215"/>
      <c r="AE114" s="215"/>
      <c r="AF114" s="215"/>
      <c r="AG114" s="215" t="s">
        <v>155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x14ac:dyDescent="0.2">
      <c r="A115" s="235" t="s">
        <v>143</v>
      </c>
      <c r="B115" s="236" t="s">
        <v>82</v>
      </c>
      <c r="C115" s="260" t="s">
        <v>83</v>
      </c>
      <c r="D115" s="237"/>
      <c r="E115" s="238"/>
      <c r="F115" s="239"/>
      <c r="G115" s="239">
        <f>SUMIF(AG116:AG119,"&lt;&gt;NOR",G116:G119)</f>
        <v>0</v>
      </c>
      <c r="H115" s="239"/>
      <c r="I115" s="239">
        <f>SUM(I116:I119)</f>
        <v>0</v>
      </c>
      <c r="J115" s="239"/>
      <c r="K115" s="239">
        <f>SUM(K116:K119)</f>
        <v>0</v>
      </c>
      <c r="L115" s="239"/>
      <c r="M115" s="239">
        <f>SUM(M116:M119)</f>
        <v>0</v>
      </c>
      <c r="N115" s="239"/>
      <c r="O115" s="239">
        <f>SUM(O116:O119)</f>
        <v>4.54</v>
      </c>
      <c r="P115" s="239"/>
      <c r="Q115" s="239">
        <f>SUM(Q116:Q119)</f>
        <v>0</v>
      </c>
      <c r="R115" s="239"/>
      <c r="S115" s="239"/>
      <c r="T115" s="240"/>
      <c r="U115" s="234"/>
      <c r="V115" s="234">
        <f>SUM(V116:V119)</f>
        <v>14.18</v>
      </c>
      <c r="W115" s="234"/>
      <c r="X115" s="234"/>
      <c r="AG115" t="s">
        <v>144</v>
      </c>
    </row>
    <row r="116" spans="1:60" outlineLevel="1" x14ac:dyDescent="0.2">
      <c r="A116" s="241">
        <v>19</v>
      </c>
      <c r="B116" s="242" t="s">
        <v>283</v>
      </c>
      <c r="C116" s="261" t="s">
        <v>284</v>
      </c>
      <c r="D116" s="243" t="s">
        <v>187</v>
      </c>
      <c r="E116" s="244">
        <v>5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6">
        <v>0.90803</v>
      </c>
      <c r="O116" s="246">
        <f>ROUND(E116*N116,2)</f>
        <v>4.54</v>
      </c>
      <c r="P116" s="246">
        <v>0</v>
      </c>
      <c r="Q116" s="246">
        <f>ROUND(E116*P116,2)</f>
        <v>0</v>
      </c>
      <c r="R116" s="246" t="s">
        <v>188</v>
      </c>
      <c r="S116" s="246" t="s">
        <v>149</v>
      </c>
      <c r="T116" s="247" t="s">
        <v>176</v>
      </c>
      <c r="U116" s="224">
        <v>2.8350599999999999</v>
      </c>
      <c r="V116" s="224">
        <f>ROUND(E116*U116,2)</f>
        <v>14.18</v>
      </c>
      <c r="W116" s="224"/>
      <c r="X116" s="224" t="s">
        <v>177</v>
      </c>
      <c r="Y116" s="215"/>
      <c r="Z116" s="215"/>
      <c r="AA116" s="215"/>
      <c r="AB116" s="215"/>
      <c r="AC116" s="215"/>
      <c r="AD116" s="215"/>
      <c r="AE116" s="215"/>
      <c r="AF116" s="215"/>
      <c r="AG116" s="215" t="s">
        <v>178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ht="56.25" outlineLevel="1" x14ac:dyDescent="0.2">
      <c r="A117" s="222"/>
      <c r="B117" s="223"/>
      <c r="C117" s="262" t="s">
        <v>285</v>
      </c>
      <c r="D117" s="248"/>
      <c r="E117" s="248"/>
      <c r="F117" s="248"/>
      <c r="G117" s="248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15"/>
      <c r="Z117" s="215"/>
      <c r="AA117" s="215"/>
      <c r="AB117" s="215"/>
      <c r="AC117" s="215"/>
      <c r="AD117" s="215"/>
      <c r="AE117" s="215"/>
      <c r="AF117" s="215"/>
      <c r="AG117" s="215" t="s">
        <v>153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50" t="str">
        <f>C117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v>
      </c>
      <c r="BB117" s="215"/>
      <c r="BC117" s="215"/>
      <c r="BD117" s="215"/>
      <c r="BE117" s="215"/>
      <c r="BF117" s="215"/>
      <c r="BG117" s="215"/>
      <c r="BH117" s="215"/>
    </row>
    <row r="118" spans="1:60" outlineLevel="1" x14ac:dyDescent="0.2">
      <c r="A118" s="222"/>
      <c r="B118" s="223"/>
      <c r="C118" s="263" t="s">
        <v>286</v>
      </c>
      <c r="D118" s="225"/>
      <c r="E118" s="226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15"/>
      <c r="Z118" s="215"/>
      <c r="AA118" s="215"/>
      <c r="AB118" s="215"/>
      <c r="AC118" s="215"/>
      <c r="AD118" s="215"/>
      <c r="AE118" s="215"/>
      <c r="AF118" s="215"/>
      <c r="AG118" s="215" t="s">
        <v>155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22"/>
      <c r="B119" s="223"/>
      <c r="C119" s="263" t="s">
        <v>287</v>
      </c>
      <c r="D119" s="225"/>
      <c r="E119" s="226">
        <v>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15"/>
      <c r="Z119" s="215"/>
      <c r="AA119" s="215"/>
      <c r="AB119" s="215"/>
      <c r="AC119" s="215"/>
      <c r="AD119" s="215"/>
      <c r="AE119" s="215"/>
      <c r="AF119" s="215"/>
      <c r="AG119" s="215" t="s">
        <v>155</v>
      </c>
      <c r="AH119" s="215">
        <v>0</v>
      </c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x14ac:dyDescent="0.2">
      <c r="A120" s="235" t="s">
        <v>143</v>
      </c>
      <c r="B120" s="236" t="s">
        <v>84</v>
      </c>
      <c r="C120" s="260" t="s">
        <v>85</v>
      </c>
      <c r="D120" s="237"/>
      <c r="E120" s="238"/>
      <c r="F120" s="239"/>
      <c r="G120" s="239">
        <f>SUMIF(AG121:AG123,"&lt;&gt;NOR",G121:G123)</f>
        <v>0</v>
      </c>
      <c r="H120" s="239"/>
      <c r="I120" s="239">
        <f>SUM(I121:I123)</f>
        <v>0</v>
      </c>
      <c r="J120" s="239"/>
      <c r="K120" s="239">
        <f>SUM(K121:K123)</f>
        <v>0</v>
      </c>
      <c r="L120" s="239"/>
      <c r="M120" s="239">
        <f>SUM(M121:M123)</f>
        <v>0</v>
      </c>
      <c r="N120" s="239"/>
      <c r="O120" s="239">
        <f>SUM(O121:O123)</f>
        <v>0</v>
      </c>
      <c r="P120" s="239"/>
      <c r="Q120" s="239">
        <f>SUM(Q121:Q123)</f>
        <v>0</v>
      </c>
      <c r="R120" s="239"/>
      <c r="S120" s="239"/>
      <c r="T120" s="240"/>
      <c r="U120" s="234"/>
      <c r="V120" s="234">
        <f>SUM(V121:V123)</f>
        <v>2.02</v>
      </c>
      <c r="W120" s="234"/>
      <c r="X120" s="234"/>
      <c r="AG120" t="s">
        <v>144</v>
      </c>
    </row>
    <row r="121" spans="1:60" ht="22.5" outlineLevel="1" x14ac:dyDescent="0.2">
      <c r="A121" s="241">
        <v>20</v>
      </c>
      <c r="B121" s="242" t="s">
        <v>288</v>
      </c>
      <c r="C121" s="261" t="s">
        <v>289</v>
      </c>
      <c r="D121" s="243" t="s">
        <v>290</v>
      </c>
      <c r="E121" s="244">
        <v>1</v>
      </c>
      <c r="F121" s="245"/>
      <c r="G121" s="246">
        <f>ROUND(E121*F121,2)</f>
        <v>0</v>
      </c>
      <c r="H121" s="245"/>
      <c r="I121" s="246">
        <f>ROUND(E121*H121,2)</f>
        <v>0</v>
      </c>
      <c r="J121" s="245"/>
      <c r="K121" s="246">
        <f>ROUND(E121*J121,2)</f>
        <v>0</v>
      </c>
      <c r="L121" s="246">
        <v>21</v>
      </c>
      <c r="M121" s="246">
        <f>G121*(1+L121/100)</f>
        <v>0</v>
      </c>
      <c r="N121" s="246">
        <v>0</v>
      </c>
      <c r="O121" s="246">
        <f>ROUND(E121*N121,2)</f>
        <v>0</v>
      </c>
      <c r="P121" s="246">
        <v>0</v>
      </c>
      <c r="Q121" s="246">
        <f>ROUND(E121*P121,2)</f>
        <v>0</v>
      </c>
      <c r="R121" s="246" t="s">
        <v>291</v>
      </c>
      <c r="S121" s="246" t="s">
        <v>149</v>
      </c>
      <c r="T121" s="247" t="s">
        <v>149</v>
      </c>
      <c r="U121" s="224">
        <v>2.024</v>
      </c>
      <c r="V121" s="224">
        <f>ROUND(E121*U121,2)</f>
        <v>2.02</v>
      </c>
      <c r="W121" s="224"/>
      <c r="X121" s="224" t="s">
        <v>150</v>
      </c>
      <c r="Y121" s="215"/>
      <c r="Z121" s="215"/>
      <c r="AA121" s="215"/>
      <c r="AB121" s="215"/>
      <c r="AC121" s="215"/>
      <c r="AD121" s="215"/>
      <c r="AE121" s="215"/>
      <c r="AF121" s="215"/>
      <c r="AG121" s="215" t="s">
        <v>151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">
      <c r="A122" s="222"/>
      <c r="B122" s="223"/>
      <c r="C122" s="265" t="s">
        <v>292</v>
      </c>
      <c r="D122" s="251"/>
      <c r="E122" s="251"/>
      <c r="F122" s="251"/>
      <c r="G122" s="251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15"/>
      <c r="Z122" s="215"/>
      <c r="AA122" s="215"/>
      <c r="AB122" s="215"/>
      <c r="AC122" s="215"/>
      <c r="AD122" s="215"/>
      <c r="AE122" s="215"/>
      <c r="AF122" s="215"/>
      <c r="AG122" s="215" t="s">
        <v>166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ht="33.75" outlineLevel="1" x14ac:dyDescent="0.2">
      <c r="A123" s="252">
        <v>21</v>
      </c>
      <c r="B123" s="253" t="s">
        <v>293</v>
      </c>
      <c r="C123" s="270" t="s">
        <v>294</v>
      </c>
      <c r="D123" s="254" t="s">
        <v>295</v>
      </c>
      <c r="E123" s="255">
        <v>3</v>
      </c>
      <c r="F123" s="256"/>
      <c r="G123" s="257">
        <f>ROUND(E123*F123,2)</f>
        <v>0</v>
      </c>
      <c r="H123" s="256"/>
      <c r="I123" s="257">
        <f>ROUND(E123*H123,2)</f>
        <v>0</v>
      </c>
      <c r="J123" s="256"/>
      <c r="K123" s="257">
        <f>ROUND(E123*J123,2)</f>
        <v>0</v>
      </c>
      <c r="L123" s="257">
        <v>21</v>
      </c>
      <c r="M123" s="257">
        <f>G123*(1+L123/100)</f>
        <v>0</v>
      </c>
      <c r="N123" s="257">
        <v>0</v>
      </c>
      <c r="O123" s="257">
        <f>ROUND(E123*N123,2)</f>
        <v>0</v>
      </c>
      <c r="P123" s="257">
        <v>0</v>
      </c>
      <c r="Q123" s="257">
        <f>ROUND(E123*P123,2)</f>
        <v>0</v>
      </c>
      <c r="R123" s="257" t="s">
        <v>291</v>
      </c>
      <c r="S123" s="257" t="s">
        <v>149</v>
      </c>
      <c r="T123" s="258" t="s">
        <v>149</v>
      </c>
      <c r="U123" s="224">
        <v>0</v>
      </c>
      <c r="V123" s="224">
        <f>ROUND(E123*U123,2)</f>
        <v>0</v>
      </c>
      <c r="W123" s="224"/>
      <c r="X123" s="224" t="s">
        <v>150</v>
      </c>
      <c r="Y123" s="215"/>
      <c r="Z123" s="215"/>
      <c r="AA123" s="215"/>
      <c r="AB123" s="215"/>
      <c r="AC123" s="215"/>
      <c r="AD123" s="215"/>
      <c r="AE123" s="215"/>
      <c r="AF123" s="215"/>
      <c r="AG123" s="215" t="s">
        <v>151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x14ac:dyDescent="0.2">
      <c r="A124" s="235" t="s">
        <v>143</v>
      </c>
      <c r="B124" s="236" t="s">
        <v>86</v>
      </c>
      <c r="C124" s="260" t="s">
        <v>87</v>
      </c>
      <c r="D124" s="237"/>
      <c r="E124" s="238"/>
      <c r="F124" s="239"/>
      <c r="G124" s="239">
        <f>SUMIF(AG125:AG136,"&lt;&gt;NOR",G125:G136)</f>
        <v>0</v>
      </c>
      <c r="H124" s="239"/>
      <c r="I124" s="239">
        <f>SUM(I125:I136)</f>
        <v>0</v>
      </c>
      <c r="J124" s="239"/>
      <c r="K124" s="239">
        <f>SUM(K125:K136)</f>
        <v>0</v>
      </c>
      <c r="L124" s="239"/>
      <c r="M124" s="239">
        <f>SUM(M125:M136)</f>
        <v>0</v>
      </c>
      <c r="N124" s="239"/>
      <c r="O124" s="239">
        <f>SUM(O125:O136)</f>
        <v>0.01</v>
      </c>
      <c r="P124" s="239"/>
      <c r="Q124" s="239">
        <f>SUM(Q125:Q136)</f>
        <v>0</v>
      </c>
      <c r="R124" s="239"/>
      <c r="S124" s="239"/>
      <c r="T124" s="240"/>
      <c r="U124" s="234"/>
      <c r="V124" s="234">
        <f>SUM(V125:V136)</f>
        <v>70.150000000000006</v>
      </c>
      <c r="W124" s="234"/>
      <c r="X124" s="234"/>
      <c r="AG124" t="s">
        <v>144</v>
      </c>
    </row>
    <row r="125" spans="1:60" ht="56.25" outlineLevel="1" x14ac:dyDescent="0.2">
      <c r="A125" s="241">
        <v>22</v>
      </c>
      <c r="B125" s="242" t="s">
        <v>296</v>
      </c>
      <c r="C125" s="261" t="s">
        <v>297</v>
      </c>
      <c r="D125" s="243" t="s">
        <v>147</v>
      </c>
      <c r="E125" s="244">
        <v>227.75395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6">
        <v>4.0000000000000003E-5</v>
      </c>
      <c r="O125" s="246">
        <f>ROUND(E125*N125,2)</f>
        <v>0.01</v>
      </c>
      <c r="P125" s="246">
        <v>0</v>
      </c>
      <c r="Q125" s="246">
        <f>ROUND(E125*P125,2)</f>
        <v>0</v>
      </c>
      <c r="R125" s="246" t="s">
        <v>253</v>
      </c>
      <c r="S125" s="246" t="s">
        <v>149</v>
      </c>
      <c r="T125" s="247" t="s">
        <v>149</v>
      </c>
      <c r="U125" s="224">
        <v>0.308</v>
      </c>
      <c r="V125" s="224">
        <f>ROUND(E125*U125,2)</f>
        <v>70.150000000000006</v>
      </c>
      <c r="W125" s="224"/>
      <c r="X125" s="224" t="s">
        <v>150</v>
      </c>
      <c r="Y125" s="215"/>
      <c r="Z125" s="215"/>
      <c r="AA125" s="215"/>
      <c r="AB125" s="215"/>
      <c r="AC125" s="215"/>
      <c r="AD125" s="215"/>
      <c r="AE125" s="215"/>
      <c r="AF125" s="215"/>
      <c r="AG125" s="215" t="s">
        <v>151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">
      <c r="A126" s="222"/>
      <c r="B126" s="223"/>
      <c r="C126" s="263" t="s">
        <v>260</v>
      </c>
      <c r="D126" s="225"/>
      <c r="E126" s="226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15"/>
      <c r="Z126" s="215"/>
      <c r="AA126" s="215"/>
      <c r="AB126" s="215"/>
      <c r="AC126" s="215"/>
      <c r="AD126" s="215"/>
      <c r="AE126" s="215"/>
      <c r="AF126" s="215"/>
      <c r="AG126" s="215" t="s">
        <v>155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1" x14ac:dyDescent="0.2">
      <c r="A127" s="222"/>
      <c r="B127" s="223"/>
      <c r="C127" s="263" t="s">
        <v>261</v>
      </c>
      <c r="D127" s="225"/>
      <c r="E127" s="226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15"/>
      <c r="Z127" s="215"/>
      <c r="AA127" s="215"/>
      <c r="AB127" s="215"/>
      <c r="AC127" s="215"/>
      <c r="AD127" s="215"/>
      <c r="AE127" s="215"/>
      <c r="AF127" s="215"/>
      <c r="AG127" s="215" t="s">
        <v>155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">
      <c r="A128" s="222"/>
      <c r="B128" s="223"/>
      <c r="C128" s="263" t="s">
        <v>298</v>
      </c>
      <c r="D128" s="225"/>
      <c r="E128" s="226">
        <v>13.846</v>
      </c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15"/>
      <c r="Z128" s="215"/>
      <c r="AA128" s="215"/>
      <c r="AB128" s="215"/>
      <c r="AC128" s="215"/>
      <c r="AD128" s="215"/>
      <c r="AE128" s="215"/>
      <c r="AF128" s="215"/>
      <c r="AG128" s="215" t="s">
        <v>155</v>
      </c>
      <c r="AH128" s="215">
        <v>0</v>
      </c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">
      <c r="A129" s="222"/>
      <c r="B129" s="223"/>
      <c r="C129" s="263" t="s">
        <v>299</v>
      </c>
      <c r="D129" s="225"/>
      <c r="E129" s="226">
        <v>13.44</v>
      </c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15"/>
      <c r="Z129" s="215"/>
      <c r="AA129" s="215"/>
      <c r="AB129" s="215"/>
      <c r="AC129" s="215"/>
      <c r="AD129" s="215"/>
      <c r="AE129" s="215"/>
      <c r="AF129" s="215"/>
      <c r="AG129" s="215" t="s">
        <v>155</v>
      </c>
      <c r="AH129" s="215">
        <v>0</v>
      </c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 x14ac:dyDescent="0.2">
      <c r="A130" s="222"/>
      <c r="B130" s="223"/>
      <c r="C130" s="263" t="s">
        <v>300</v>
      </c>
      <c r="D130" s="225"/>
      <c r="E130" s="226">
        <v>4.1942000000000004</v>
      </c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15"/>
      <c r="Z130" s="215"/>
      <c r="AA130" s="215"/>
      <c r="AB130" s="215"/>
      <c r="AC130" s="215"/>
      <c r="AD130" s="215"/>
      <c r="AE130" s="215"/>
      <c r="AF130" s="215"/>
      <c r="AG130" s="215" t="s">
        <v>155</v>
      </c>
      <c r="AH130" s="215">
        <v>0</v>
      </c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22"/>
      <c r="B131" s="223"/>
      <c r="C131" s="263" t="s">
        <v>301</v>
      </c>
      <c r="D131" s="225"/>
      <c r="E131" s="226">
        <v>9.8719999999999999</v>
      </c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15"/>
      <c r="Z131" s="215"/>
      <c r="AA131" s="215"/>
      <c r="AB131" s="215"/>
      <c r="AC131" s="215"/>
      <c r="AD131" s="215"/>
      <c r="AE131" s="215"/>
      <c r="AF131" s="215"/>
      <c r="AG131" s="215" t="s">
        <v>155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22"/>
      <c r="B132" s="223"/>
      <c r="C132" s="263" t="s">
        <v>302</v>
      </c>
      <c r="D132" s="225"/>
      <c r="E132" s="226">
        <v>17.951000000000001</v>
      </c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15"/>
      <c r="Z132" s="215"/>
      <c r="AA132" s="215"/>
      <c r="AB132" s="215"/>
      <c r="AC132" s="215"/>
      <c r="AD132" s="215"/>
      <c r="AE132" s="215"/>
      <c r="AF132" s="215"/>
      <c r="AG132" s="215" t="s">
        <v>155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22"/>
      <c r="B133" s="223"/>
      <c r="C133" s="263" t="s">
        <v>303</v>
      </c>
      <c r="D133" s="225"/>
      <c r="E133" s="226">
        <v>25.48075</v>
      </c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15"/>
      <c r="Z133" s="215"/>
      <c r="AA133" s="215"/>
      <c r="AB133" s="215"/>
      <c r="AC133" s="215"/>
      <c r="AD133" s="215"/>
      <c r="AE133" s="215"/>
      <c r="AF133" s="215"/>
      <c r="AG133" s="215" t="s">
        <v>155</v>
      </c>
      <c r="AH133" s="215">
        <v>0</v>
      </c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">
      <c r="A134" s="222"/>
      <c r="B134" s="223"/>
      <c r="C134" s="263" t="s">
        <v>304</v>
      </c>
      <c r="D134" s="225"/>
      <c r="E134" s="226">
        <v>48.72</v>
      </c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15"/>
      <c r="Z134" s="215"/>
      <c r="AA134" s="215"/>
      <c r="AB134" s="215"/>
      <c r="AC134" s="215"/>
      <c r="AD134" s="215"/>
      <c r="AE134" s="215"/>
      <c r="AF134" s="215"/>
      <c r="AG134" s="215" t="s">
        <v>155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">
      <c r="A135" s="222"/>
      <c r="B135" s="223"/>
      <c r="C135" s="263" t="s">
        <v>305</v>
      </c>
      <c r="D135" s="225"/>
      <c r="E135" s="226">
        <v>38.57</v>
      </c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15"/>
      <c r="Z135" s="215"/>
      <c r="AA135" s="215"/>
      <c r="AB135" s="215"/>
      <c r="AC135" s="215"/>
      <c r="AD135" s="215"/>
      <c r="AE135" s="215"/>
      <c r="AF135" s="215"/>
      <c r="AG135" s="215" t="s">
        <v>155</v>
      </c>
      <c r="AH135" s="215">
        <v>0</v>
      </c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1" x14ac:dyDescent="0.2">
      <c r="A136" s="222"/>
      <c r="B136" s="223"/>
      <c r="C136" s="263" t="s">
        <v>306</v>
      </c>
      <c r="D136" s="225"/>
      <c r="E136" s="226">
        <v>55.68</v>
      </c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15"/>
      <c r="Z136" s="215"/>
      <c r="AA136" s="215"/>
      <c r="AB136" s="215"/>
      <c r="AC136" s="215"/>
      <c r="AD136" s="215"/>
      <c r="AE136" s="215"/>
      <c r="AF136" s="215"/>
      <c r="AG136" s="215" t="s">
        <v>155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x14ac:dyDescent="0.2">
      <c r="A137" s="235" t="s">
        <v>143</v>
      </c>
      <c r="B137" s="236" t="s">
        <v>88</v>
      </c>
      <c r="C137" s="260" t="s">
        <v>89</v>
      </c>
      <c r="D137" s="237"/>
      <c r="E137" s="238"/>
      <c r="F137" s="239"/>
      <c r="G137" s="239">
        <f>SUMIF(AG138:AG185,"&lt;&gt;NOR",G138:G185)</f>
        <v>0</v>
      </c>
      <c r="H137" s="239"/>
      <c r="I137" s="239">
        <f>SUM(I138:I185)</f>
        <v>0</v>
      </c>
      <c r="J137" s="239"/>
      <c r="K137" s="239">
        <f>SUM(K138:K185)</f>
        <v>0</v>
      </c>
      <c r="L137" s="239"/>
      <c r="M137" s="239">
        <f>SUM(M138:M185)</f>
        <v>0</v>
      </c>
      <c r="N137" s="239"/>
      <c r="O137" s="239">
        <f>SUM(O138:O185)</f>
        <v>0</v>
      </c>
      <c r="P137" s="239"/>
      <c r="Q137" s="239">
        <f>SUM(Q138:Q185)</f>
        <v>2.9899999999999998</v>
      </c>
      <c r="R137" s="239"/>
      <c r="S137" s="239"/>
      <c r="T137" s="240"/>
      <c r="U137" s="234"/>
      <c r="V137" s="234">
        <f>SUM(V138:V185)</f>
        <v>15.07</v>
      </c>
      <c r="W137" s="234"/>
      <c r="X137" s="234"/>
      <c r="AG137" t="s">
        <v>144</v>
      </c>
    </row>
    <row r="138" spans="1:60" ht="22.5" outlineLevel="1" x14ac:dyDescent="0.2">
      <c r="A138" s="241">
        <v>23</v>
      </c>
      <c r="B138" s="242" t="s">
        <v>307</v>
      </c>
      <c r="C138" s="261" t="s">
        <v>308</v>
      </c>
      <c r="D138" s="243" t="s">
        <v>158</v>
      </c>
      <c r="E138" s="244">
        <v>0.78549999999999998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6">
        <v>0</v>
      </c>
      <c r="O138" s="246">
        <f>ROUND(E138*N138,2)</f>
        <v>0</v>
      </c>
      <c r="P138" s="246">
        <v>2.2000000000000002</v>
      </c>
      <c r="Q138" s="246">
        <f>ROUND(E138*P138,2)</f>
        <v>1.73</v>
      </c>
      <c r="R138" s="246" t="s">
        <v>309</v>
      </c>
      <c r="S138" s="246" t="s">
        <v>149</v>
      </c>
      <c r="T138" s="247" t="s">
        <v>149</v>
      </c>
      <c r="U138" s="224">
        <v>5.0750000000000002</v>
      </c>
      <c r="V138" s="224">
        <f>ROUND(E138*U138,2)</f>
        <v>3.99</v>
      </c>
      <c r="W138" s="224"/>
      <c r="X138" s="224" t="s">
        <v>150</v>
      </c>
      <c r="Y138" s="215"/>
      <c r="Z138" s="215"/>
      <c r="AA138" s="215"/>
      <c r="AB138" s="215"/>
      <c r="AC138" s="215"/>
      <c r="AD138" s="215"/>
      <c r="AE138" s="215"/>
      <c r="AF138" s="215"/>
      <c r="AG138" s="215" t="s">
        <v>151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">
      <c r="A139" s="222"/>
      <c r="B139" s="223"/>
      <c r="C139" s="263" t="s">
        <v>260</v>
      </c>
      <c r="D139" s="225"/>
      <c r="E139" s="226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15"/>
      <c r="Z139" s="215"/>
      <c r="AA139" s="215"/>
      <c r="AB139" s="215"/>
      <c r="AC139" s="215"/>
      <c r="AD139" s="215"/>
      <c r="AE139" s="215"/>
      <c r="AF139" s="215"/>
      <c r="AG139" s="215" t="s">
        <v>155</v>
      </c>
      <c r="AH139" s="215">
        <v>0</v>
      </c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">
      <c r="A140" s="222"/>
      <c r="B140" s="223"/>
      <c r="C140" s="263" t="s">
        <v>261</v>
      </c>
      <c r="D140" s="225"/>
      <c r="E140" s="226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15"/>
      <c r="Z140" s="215"/>
      <c r="AA140" s="215"/>
      <c r="AB140" s="215"/>
      <c r="AC140" s="215"/>
      <c r="AD140" s="215"/>
      <c r="AE140" s="215"/>
      <c r="AF140" s="215"/>
      <c r="AG140" s="215" t="s">
        <v>155</v>
      </c>
      <c r="AH140" s="215">
        <v>0</v>
      </c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22"/>
      <c r="B141" s="223"/>
      <c r="C141" s="267" t="s">
        <v>262</v>
      </c>
      <c r="D141" s="230"/>
      <c r="E141" s="231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15"/>
      <c r="Z141" s="215"/>
      <c r="AA141" s="215"/>
      <c r="AB141" s="215"/>
      <c r="AC141" s="215"/>
      <c r="AD141" s="215"/>
      <c r="AE141" s="215"/>
      <c r="AF141" s="215"/>
      <c r="AG141" s="215" t="s">
        <v>155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22"/>
      <c r="B142" s="223"/>
      <c r="C142" s="268" t="s">
        <v>263</v>
      </c>
      <c r="D142" s="230"/>
      <c r="E142" s="231">
        <v>7.4175000000000004</v>
      </c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15"/>
      <c r="Z142" s="215"/>
      <c r="AA142" s="215"/>
      <c r="AB142" s="215"/>
      <c r="AC142" s="215"/>
      <c r="AD142" s="215"/>
      <c r="AE142" s="215"/>
      <c r="AF142" s="215"/>
      <c r="AG142" s="215" t="s">
        <v>155</v>
      </c>
      <c r="AH142" s="215">
        <v>2</v>
      </c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">
      <c r="A143" s="222"/>
      <c r="B143" s="223"/>
      <c r="C143" s="268" t="s">
        <v>264</v>
      </c>
      <c r="D143" s="230"/>
      <c r="E143" s="231">
        <v>4.4400000000000004</v>
      </c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15"/>
      <c r="Z143" s="215"/>
      <c r="AA143" s="215"/>
      <c r="AB143" s="215"/>
      <c r="AC143" s="215"/>
      <c r="AD143" s="215"/>
      <c r="AE143" s="215"/>
      <c r="AF143" s="215"/>
      <c r="AG143" s="215" t="s">
        <v>155</v>
      </c>
      <c r="AH143" s="215">
        <v>2</v>
      </c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">
      <c r="A144" s="222"/>
      <c r="B144" s="223"/>
      <c r="C144" s="268" t="s">
        <v>265</v>
      </c>
      <c r="D144" s="230"/>
      <c r="E144" s="231">
        <v>1.63</v>
      </c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15"/>
      <c r="Z144" s="215"/>
      <c r="AA144" s="215"/>
      <c r="AB144" s="215"/>
      <c r="AC144" s="215"/>
      <c r="AD144" s="215"/>
      <c r="AE144" s="215"/>
      <c r="AF144" s="215"/>
      <c r="AG144" s="215" t="s">
        <v>155</v>
      </c>
      <c r="AH144" s="215">
        <v>2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22"/>
      <c r="B145" s="223"/>
      <c r="C145" s="268" t="s">
        <v>266</v>
      </c>
      <c r="D145" s="230"/>
      <c r="E145" s="231">
        <v>2.2240000000000002</v>
      </c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15"/>
      <c r="Z145" s="215"/>
      <c r="AA145" s="215"/>
      <c r="AB145" s="215"/>
      <c r="AC145" s="215"/>
      <c r="AD145" s="215"/>
      <c r="AE145" s="215"/>
      <c r="AF145" s="215"/>
      <c r="AG145" s="215" t="s">
        <v>155</v>
      </c>
      <c r="AH145" s="215">
        <v>2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22"/>
      <c r="B146" s="223"/>
      <c r="C146" s="268" t="s">
        <v>267</v>
      </c>
      <c r="D146" s="230"/>
      <c r="E146" s="231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15"/>
      <c r="Z146" s="215"/>
      <c r="AA146" s="215"/>
      <c r="AB146" s="215"/>
      <c r="AC146" s="215"/>
      <c r="AD146" s="215"/>
      <c r="AE146" s="215"/>
      <c r="AF146" s="215"/>
      <c r="AG146" s="215" t="s">
        <v>155</v>
      </c>
      <c r="AH146" s="215">
        <v>2</v>
      </c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22"/>
      <c r="B147" s="223"/>
      <c r="C147" s="268" t="s">
        <v>268</v>
      </c>
      <c r="D147" s="230"/>
      <c r="E147" s="231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15"/>
      <c r="Z147" s="215"/>
      <c r="AA147" s="215"/>
      <c r="AB147" s="215"/>
      <c r="AC147" s="215"/>
      <c r="AD147" s="215"/>
      <c r="AE147" s="215"/>
      <c r="AF147" s="215"/>
      <c r="AG147" s="215" t="s">
        <v>155</v>
      </c>
      <c r="AH147" s="215">
        <v>2</v>
      </c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22"/>
      <c r="B148" s="223"/>
      <c r="C148" s="268" t="s">
        <v>269</v>
      </c>
      <c r="D148" s="230"/>
      <c r="E148" s="231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15"/>
      <c r="Z148" s="215"/>
      <c r="AA148" s="215"/>
      <c r="AB148" s="215"/>
      <c r="AC148" s="215"/>
      <c r="AD148" s="215"/>
      <c r="AE148" s="215"/>
      <c r="AF148" s="215"/>
      <c r="AG148" s="215" t="s">
        <v>155</v>
      </c>
      <c r="AH148" s="215">
        <v>2</v>
      </c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22"/>
      <c r="B149" s="223"/>
      <c r="C149" s="268" t="s">
        <v>270</v>
      </c>
      <c r="D149" s="230"/>
      <c r="E149" s="231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15"/>
      <c r="Z149" s="215"/>
      <c r="AA149" s="215"/>
      <c r="AB149" s="215"/>
      <c r="AC149" s="215"/>
      <c r="AD149" s="215"/>
      <c r="AE149" s="215"/>
      <c r="AF149" s="215"/>
      <c r="AG149" s="215" t="s">
        <v>155</v>
      </c>
      <c r="AH149" s="215">
        <v>2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22"/>
      <c r="B150" s="223"/>
      <c r="C150" s="268" t="s">
        <v>271</v>
      </c>
      <c r="D150" s="230"/>
      <c r="E150" s="231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15"/>
      <c r="Z150" s="215"/>
      <c r="AA150" s="215"/>
      <c r="AB150" s="215"/>
      <c r="AC150" s="215"/>
      <c r="AD150" s="215"/>
      <c r="AE150" s="215"/>
      <c r="AF150" s="215"/>
      <c r="AG150" s="215" t="s">
        <v>155</v>
      </c>
      <c r="AH150" s="215">
        <v>2</v>
      </c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1" x14ac:dyDescent="0.2">
      <c r="A151" s="222"/>
      <c r="B151" s="223"/>
      <c r="C151" s="269" t="s">
        <v>272</v>
      </c>
      <c r="D151" s="232"/>
      <c r="E151" s="233">
        <v>15.711499999999999</v>
      </c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15"/>
      <c r="Z151" s="215"/>
      <c r="AA151" s="215"/>
      <c r="AB151" s="215"/>
      <c r="AC151" s="215"/>
      <c r="AD151" s="215"/>
      <c r="AE151" s="215"/>
      <c r="AF151" s="215"/>
      <c r="AG151" s="215" t="s">
        <v>155</v>
      </c>
      <c r="AH151" s="215">
        <v>3</v>
      </c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">
      <c r="A152" s="222"/>
      <c r="B152" s="223"/>
      <c r="C152" s="267" t="s">
        <v>273</v>
      </c>
      <c r="D152" s="230"/>
      <c r="E152" s="231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15"/>
      <c r="Z152" s="215"/>
      <c r="AA152" s="215"/>
      <c r="AB152" s="215"/>
      <c r="AC152" s="215"/>
      <c r="AD152" s="215"/>
      <c r="AE152" s="215"/>
      <c r="AF152" s="215"/>
      <c r="AG152" s="215" t="s">
        <v>155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1" x14ac:dyDescent="0.2">
      <c r="A153" s="222"/>
      <c r="B153" s="223"/>
      <c r="C153" s="263" t="s">
        <v>274</v>
      </c>
      <c r="D153" s="225"/>
      <c r="E153" s="226">
        <v>0.78549999999999998</v>
      </c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15"/>
      <c r="Z153" s="215"/>
      <c r="AA153" s="215"/>
      <c r="AB153" s="215"/>
      <c r="AC153" s="215"/>
      <c r="AD153" s="215"/>
      <c r="AE153" s="215"/>
      <c r="AF153" s="215"/>
      <c r="AG153" s="215" t="s">
        <v>155</v>
      </c>
      <c r="AH153" s="215">
        <v>0</v>
      </c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ht="22.5" outlineLevel="1" x14ac:dyDescent="0.2">
      <c r="A154" s="241">
        <v>24</v>
      </c>
      <c r="B154" s="242" t="s">
        <v>310</v>
      </c>
      <c r="C154" s="261" t="s">
        <v>311</v>
      </c>
      <c r="D154" s="243" t="s">
        <v>147</v>
      </c>
      <c r="E154" s="244">
        <v>25.640699999999999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6">
        <v>0</v>
      </c>
      <c r="O154" s="246">
        <f>ROUND(E154*N154,2)</f>
        <v>0</v>
      </c>
      <c r="P154" s="246">
        <v>1.75E-3</v>
      </c>
      <c r="Q154" s="246">
        <f>ROUND(E154*P154,2)</f>
        <v>0.04</v>
      </c>
      <c r="R154" s="246" t="s">
        <v>309</v>
      </c>
      <c r="S154" s="246" t="s">
        <v>149</v>
      </c>
      <c r="T154" s="247" t="s">
        <v>149</v>
      </c>
      <c r="U154" s="224">
        <v>0.16500000000000001</v>
      </c>
      <c r="V154" s="224">
        <f>ROUND(E154*U154,2)</f>
        <v>4.2300000000000004</v>
      </c>
      <c r="W154" s="224"/>
      <c r="X154" s="224" t="s">
        <v>150</v>
      </c>
      <c r="Y154" s="215"/>
      <c r="Z154" s="215"/>
      <c r="AA154" s="215"/>
      <c r="AB154" s="215"/>
      <c r="AC154" s="215"/>
      <c r="AD154" s="215"/>
      <c r="AE154" s="215"/>
      <c r="AF154" s="215"/>
      <c r="AG154" s="215" t="s">
        <v>151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22"/>
      <c r="B155" s="223"/>
      <c r="C155" s="263" t="s">
        <v>260</v>
      </c>
      <c r="D155" s="225"/>
      <c r="E155" s="226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15"/>
      <c r="Z155" s="215"/>
      <c r="AA155" s="215"/>
      <c r="AB155" s="215"/>
      <c r="AC155" s="215"/>
      <c r="AD155" s="215"/>
      <c r="AE155" s="215"/>
      <c r="AF155" s="215"/>
      <c r="AG155" s="215" t="s">
        <v>155</v>
      </c>
      <c r="AH155" s="215">
        <v>0</v>
      </c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22"/>
      <c r="B156" s="223"/>
      <c r="C156" s="263" t="s">
        <v>261</v>
      </c>
      <c r="D156" s="225"/>
      <c r="E156" s="226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15"/>
      <c r="Z156" s="215"/>
      <c r="AA156" s="215"/>
      <c r="AB156" s="215"/>
      <c r="AC156" s="215"/>
      <c r="AD156" s="215"/>
      <c r="AE156" s="215"/>
      <c r="AF156" s="215"/>
      <c r="AG156" s="215" t="s">
        <v>155</v>
      </c>
      <c r="AH156" s="215">
        <v>0</v>
      </c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">
      <c r="A157" s="222"/>
      <c r="B157" s="223"/>
      <c r="C157" s="263" t="s">
        <v>298</v>
      </c>
      <c r="D157" s="225"/>
      <c r="E157" s="226">
        <v>13.846</v>
      </c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15"/>
      <c r="Z157" s="215"/>
      <c r="AA157" s="215"/>
      <c r="AB157" s="215"/>
      <c r="AC157" s="215"/>
      <c r="AD157" s="215"/>
      <c r="AE157" s="215"/>
      <c r="AF157" s="215"/>
      <c r="AG157" s="215" t="s">
        <v>155</v>
      </c>
      <c r="AH157" s="215">
        <v>0</v>
      </c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 x14ac:dyDescent="0.2">
      <c r="A158" s="222"/>
      <c r="B158" s="223"/>
      <c r="C158" s="263" t="s">
        <v>299</v>
      </c>
      <c r="D158" s="225"/>
      <c r="E158" s="226">
        <v>13.44</v>
      </c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15"/>
      <c r="Z158" s="215"/>
      <c r="AA158" s="215"/>
      <c r="AB158" s="215"/>
      <c r="AC158" s="215"/>
      <c r="AD158" s="215"/>
      <c r="AE158" s="215"/>
      <c r="AF158" s="215"/>
      <c r="AG158" s="215" t="s">
        <v>155</v>
      </c>
      <c r="AH158" s="215">
        <v>0</v>
      </c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">
      <c r="A159" s="222"/>
      <c r="B159" s="223"/>
      <c r="C159" s="263" t="s">
        <v>300</v>
      </c>
      <c r="D159" s="225"/>
      <c r="E159" s="226">
        <v>4.1942000000000004</v>
      </c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15"/>
      <c r="Z159" s="215"/>
      <c r="AA159" s="215"/>
      <c r="AB159" s="215"/>
      <c r="AC159" s="215"/>
      <c r="AD159" s="215"/>
      <c r="AE159" s="215"/>
      <c r="AF159" s="215"/>
      <c r="AG159" s="215" t="s">
        <v>155</v>
      </c>
      <c r="AH159" s="215">
        <v>0</v>
      </c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">
      <c r="A160" s="222"/>
      <c r="B160" s="223"/>
      <c r="C160" s="263" t="s">
        <v>301</v>
      </c>
      <c r="D160" s="225"/>
      <c r="E160" s="226">
        <v>9.8719999999999999</v>
      </c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15"/>
      <c r="Z160" s="215"/>
      <c r="AA160" s="215"/>
      <c r="AB160" s="215"/>
      <c r="AC160" s="215"/>
      <c r="AD160" s="215"/>
      <c r="AE160" s="215"/>
      <c r="AF160" s="215"/>
      <c r="AG160" s="215" t="s">
        <v>155</v>
      </c>
      <c r="AH160" s="215">
        <v>0</v>
      </c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">
      <c r="A161" s="222"/>
      <c r="B161" s="223"/>
      <c r="C161" s="263" t="s">
        <v>312</v>
      </c>
      <c r="D161" s="225"/>
      <c r="E161" s="226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15"/>
      <c r="Z161" s="215"/>
      <c r="AA161" s="215"/>
      <c r="AB161" s="215"/>
      <c r="AC161" s="215"/>
      <c r="AD161" s="215"/>
      <c r="AE161" s="215"/>
      <c r="AF161" s="215"/>
      <c r="AG161" s="215" t="s">
        <v>155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">
      <c r="A162" s="222"/>
      <c r="B162" s="223"/>
      <c r="C162" s="263" t="s">
        <v>195</v>
      </c>
      <c r="D162" s="225"/>
      <c r="E162" s="226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15"/>
      <c r="Z162" s="215"/>
      <c r="AA162" s="215"/>
      <c r="AB162" s="215"/>
      <c r="AC162" s="215"/>
      <c r="AD162" s="215"/>
      <c r="AE162" s="215"/>
      <c r="AF162" s="215"/>
      <c r="AG162" s="215" t="s">
        <v>155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">
      <c r="A163" s="222"/>
      <c r="B163" s="223"/>
      <c r="C163" s="263" t="s">
        <v>313</v>
      </c>
      <c r="D163" s="225"/>
      <c r="E163" s="226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15"/>
      <c r="Z163" s="215"/>
      <c r="AA163" s="215"/>
      <c r="AB163" s="215"/>
      <c r="AC163" s="215"/>
      <c r="AD163" s="215"/>
      <c r="AE163" s="215"/>
      <c r="AF163" s="215"/>
      <c r="AG163" s="215" t="s">
        <v>155</v>
      </c>
      <c r="AH163" s="215">
        <v>0</v>
      </c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">
      <c r="A164" s="222"/>
      <c r="B164" s="223"/>
      <c r="C164" s="263" t="s">
        <v>314</v>
      </c>
      <c r="D164" s="225"/>
      <c r="E164" s="226">
        <v>-7.4175000000000004</v>
      </c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15"/>
      <c r="Z164" s="215"/>
      <c r="AA164" s="215"/>
      <c r="AB164" s="215"/>
      <c r="AC164" s="215"/>
      <c r="AD164" s="215"/>
      <c r="AE164" s="215"/>
      <c r="AF164" s="215"/>
      <c r="AG164" s="215" t="s">
        <v>155</v>
      </c>
      <c r="AH164" s="215">
        <v>0</v>
      </c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">
      <c r="A165" s="222"/>
      <c r="B165" s="223"/>
      <c r="C165" s="263" t="s">
        <v>315</v>
      </c>
      <c r="D165" s="225"/>
      <c r="E165" s="226">
        <v>-4.4400000000000004</v>
      </c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15"/>
      <c r="Z165" s="215"/>
      <c r="AA165" s="215"/>
      <c r="AB165" s="215"/>
      <c r="AC165" s="215"/>
      <c r="AD165" s="215"/>
      <c r="AE165" s="215"/>
      <c r="AF165" s="215"/>
      <c r="AG165" s="215" t="s">
        <v>155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22"/>
      <c r="B166" s="223"/>
      <c r="C166" s="263" t="s">
        <v>316</v>
      </c>
      <c r="D166" s="225"/>
      <c r="E166" s="226">
        <v>-1.63</v>
      </c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15"/>
      <c r="Z166" s="215"/>
      <c r="AA166" s="215"/>
      <c r="AB166" s="215"/>
      <c r="AC166" s="215"/>
      <c r="AD166" s="215"/>
      <c r="AE166" s="215"/>
      <c r="AF166" s="215"/>
      <c r="AG166" s="215" t="s">
        <v>155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22"/>
      <c r="B167" s="223"/>
      <c r="C167" s="263" t="s">
        <v>317</v>
      </c>
      <c r="D167" s="225"/>
      <c r="E167" s="226">
        <v>-2.2240000000000002</v>
      </c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15"/>
      <c r="Z167" s="215"/>
      <c r="AA167" s="215"/>
      <c r="AB167" s="215"/>
      <c r="AC167" s="215"/>
      <c r="AD167" s="215"/>
      <c r="AE167" s="215"/>
      <c r="AF167" s="215"/>
      <c r="AG167" s="215" t="s">
        <v>155</v>
      </c>
      <c r="AH167" s="215">
        <v>0</v>
      </c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">
      <c r="A168" s="222"/>
      <c r="B168" s="223"/>
      <c r="C168" s="263" t="s">
        <v>195</v>
      </c>
      <c r="D168" s="225"/>
      <c r="E168" s="226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15"/>
      <c r="Z168" s="215"/>
      <c r="AA168" s="215"/>
      <c r="AB168" s="215"/>
      <c r="AC168" s="215"/>
      <c r="AD168" s="215"/>
      <c r="AE168" s="215"/>
      <c r="AF168" s="215"/>
      <c r="AG168" s="215" t="s">
        <v>155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">
      <c r="A169" s="222"/>
      <c r="B169" s="223"/>
      <c r="C169" s="263" t="s">
        <v>312</v>
      </c>
      <c r="D169" s="225"/>
      <c r="E169" s="226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15"/>
      <c r="Z169" s="215"/>
      <c r="AA169" s="215"/>
      <c r="AB169" s="215"/>
      <c r="AC169" s="215"/>
      <c r="AD169" s="215"/>
      <c r="AE169" s="215"/>
      <c r="AF169" s="215"/>
      <c r="AG169" s="215" t="s">
        <v>155</v>
      </c>
      <c r="AH169" s="215">
        <v>0</v>
      </c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">
      <c r="A170" s="241">
        <v>25</v>
      </c>
      <c r="B170" s="242" t="s">
        <v>318</v>
      </c>
      <c r="C170" s="261" t="s">
        <v>319</v>
      </c>
      <c r="D170" s="243" t="s">
        <v>147</v>
      </c>
      <c r="E170" s="244">
        <v>41.352200000000003</v>
      </c>
      <c r="F170" s="245"/>
      <c r="G170" s="246">
        <f>ROUND(E170*F170,2)</f>
        <v>0</v>
      </c>
      <c r="H170" s="245"/>
      <c r="I170" s="246">
        <f>ROUND(E170*H170,2)</f>
        <v>0</v>
      </c>
      <c r="J170" s="245"/>
      <c r="K170" s="246">
        <f>ROUND(E170*J170,2)</f>
        <v>0</v>
      </c>
      <c r="L170" s="246">
        <v>21</v>
      </c>
      <c r="M170" s="246">
        <f>G170*(1+L170/100)</f>
        <v>0</v>
      </c>
      <c r="N170" s="246">
        <v>0</v>
      </c>
      <c r="O170" s="246">
        <f>ROUND(E170*N170,2)</f>
        <v>0</v>
      </c>
      <c r="P170" s="246">
        <v>0.02</v>
      </c>
      <c r="Q170" s="246">
        <f>ROUND(E170*P170,2)</f>
        <v>0.83</v>
      </c>
      <c r="R170" s="246" t="s">
        <v>309</v>
      </c>
      <c r="S170" s="246" t="s">
        <v>149</v>
      </c>
      <c r="T170" s="247" t="s">
        <v>149</v>
      </c>
      <c r="U170" s="224">
        <v>7.8E-2</v>
      </c>
      <c r="V170" s="224">
        <f>ROUND(E170*U170,2)</f>
        <v>3.23</v>
      </c>
      <c r="W170" s="224"/>
      <c r="X170" s="224" t="s">
        <v>150</v>
      </c>
      <c r="Y170" s="215"/>
      <c r="Z170" s="215"/>
      <c r="AA170" s="215"/>
      <c r="AB170" s="215"/>
      <c r="AC170" s="215"/>
      <c r="AD170" s="215"/>
      <c r="AE170" s="215"/>
      <c r="AF170" s="215"/>
      <c r="AG170" s="215" t="s">
        <v>151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1" x14ac:dyDescent="0.2">
      <c r="A171" s="222"/>
      <c r="B171" s="223"/>
      <c r="C171" s="262" t="s">
        <v>320</v>
      </c>
      <c r="D171" s="248"/>
      <c r="E171" s="248"/>
      <c r="F171" s="248"/>
      <c r="G171" s="248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15"/>
      <c r="Z171" s="215"/>
      <c r="AA171" s="215"/>
      <c r="AB171" s="215"/>
      <c r="AC171" s="215"/>
      <c r="AD171" s="215"/>
      <c r="AE171" s="215"/>
      <c r="AF171" s="215"/>
      <c r="AG171" s="215" t="s">
        <v>153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">
      <c r="A172" s="222"/>
      <c r="B172" s="223"/>
      <c r="C172" s="263" t="s">
        <v>321</v>
      </c>
      <c r="D172" s="225"/>
      <c r="E172" s="226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15"/>
      <c r="Z172" s="215"/>
      <c r="AA172" s="215"/>
      <c r="AB172" s="215"/>
      <c r="AC172" s="215"/>
      <c r="AD172" s="215"/>
      <c r="AE172" s="215"/>
      <c r="AF172" s="215"/>
      <c r="AG172" s="215" t="s">
        <v>155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22"/>
      <c r="B173" s="223"/>
      <c r="C173" s="263" t="s">
        <v>260</v>
      </c>
      <c r="D173" s="225"/>
      <c r="E173" s="226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15"/>
      <c r="Z173" s="215"/>
      <c r="AA173" s="215"/>
      <c r="AB173" s="215"/>
      <c r="AC173" s="215"/>
      <c r="AD173" s="215"/>
      <c r="AE173" s="215"/>
      <c r="AF173" s="215"/>
      <c r="AG173" s="215" t="s">
        <v>155</v>
      </c>
      <c r="AH173" s="215">
        <v>0</v>
      </c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">
      <c r="A174" s="222"/>
      <c r="B174" s="223"/>
      <c r="C174" s="263" t="s">
        <v>261</v>
      </c>
      <c r="D174" s="225"/>
      <c r="E174" s="226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15"/>
      <c r="Z174" s="215"/>
      <c r="AA174" s="215"/>
      <c r="AB174" s="215"/>
      <c r="AC174" s="215"/>
      <c r="AD174" s="215"/>
      <c r="AE174" s="215"/>
      <c r="AF174" s="215"/>
      <c r="AG174" s="215" t="s">
        <v>155</v>
      </c>
      <c r="AH174" s="215">
        <v>0</v>
      </c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">
      <c r="A175" s="222"/>
      <c r="B175" s="223"/>
      <c r="C175" s="263" t="s">
        <v>298</v>
      </c>
      <c r="D175" s="225"/>
      <c r="E175" s="226">
        <v>13.846</v>
      </c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15"/>
      <c r="Z175" s="215"/>
      <c r="AA175" s="215"/>
      <c r="AB175" s="215"/>
      <c r="AC175" s="215"/>
      <c r="AD175" s="215"/>
      <c r="AE175" s="215"/>
      <c r="AF175" s="215"/>
      <c r="AG175" s="215" t="s">
        <v>155</v>
      </c>
      <c r="AH175" s="215">
        <v>0</v>
      </c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">
      <c r="A176" s="222"/>
      <c r="B176" s="223"/>
      <c r="C176" s="263" t="s">
        <v>299</v>
      </c>
      <c r="D176" s="225"/>
      <c r="E176" s="226">
        <v>13.44</v>
      </c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15"/>
      <c r="Z176" s="215"/>
      <c r="AA176" s="215"/>
      <c r="AB176" s="215"/>
      <c r="AC176" s="215"/>
      <c r="AD176" s="215"/>
      <c r="AE176" s="215"/>
      <c r="AF176" s="215"/>
      <c r="AG176" s="215" t="s">
        <v>155</v>
      </c>
      <c r="AH176" s="215">
        <v>0</v>
      </c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">
      <c r="A177" s="222"/>
      <c r="B177" s="223"/>
      <c r="C177" s="263" t="s">
        <v>300</v>
      </c>
      <c r="D177" s="225"/>
      <c r="E177" s="226">
        <v>4.1942000000000004</v>
      </c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15"/>
      <c r="Z177" s="215"/>
      <c r="AA177" s="215"/>
      <c r="AB177" s="215"/>
      <c r="AC177" s="215"/>
      <c r="AD177" s="215"/>
      <c r="AE177" s="215"/>
      <c r="AF177" s="215"/>
      <c r="AG177" s="215" t="s">
        <v>155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">
      <c r="A178" s="222"/>
      <c r="B178" s="223"/>
      <c r="C178" s="263" t="s">
        <v>301</v>
      </c>
      <c r="D178" s="225"/>
      <c r="E178" s="226">
        <v>9.8719999999999999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15"/>
      <c r="Z178" s="215"/>
      <c r="AA178" s="215"/>
      <c r="AB178" s="215"/>
      <c r="AC178" s="215"/>
      <c r="AD178" s="215"/>
      <c r="AE178" s="215"/>
      <c r="AF178" s="215"/>
      <c r="AG178" s="215" t="s">
        <v>155</v>
      </c>
      <c r="AH178" s="215">
        <v>0</v>
      </c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">
      <c r="A179" s="222"/>
      <c r="B179" s="223"/>
      <c r="C179" s="263" t="s">
        <v>312</v>
      </c>
      <c r="D179" s="225"/>
      <c r="E179" s="226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15"/>
      <c r="Z179" s="215"/>
      <c r="AA179" s="215"/>
      <c r="AB179" s="215"/>
      <c r="AC179" s="215"/>
      <c r="AD179" s="215"/>
      <c r="AE179" s="215"/>
      <c r="AF179" s="215"/>
      <c r="AG179" s="215" t="s">
        <v>155</v>
      </c>
      <c r="AH179" s="215">
        <v>0</v>
      </c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ht="22.5" outlineLevel="1" x14ac:dyDescent="0.2">
      <c r="A180" s="241">
        <v>26</v>
      </c>
      <c r="B180" s="242" t="s">
        <v>322</v>
      </c>
      <c r="C180" s="261" t="s">
        <v>323</v>
      </c>
      <c r="D180" s="243" t="s">
        <v>147</v>
      </c>
      <c r="E180" s="244">
        <v>5.6</v>
      </c>
      <c r="F180" s="245"/>
      <c r="G180" s="246">
        <f>ROUND(E180*F180,2)</f>
        <v>0</v>
      </c>
      <c r="H180" s="245"/>
      <c r="I180" s="246">
        <f>ROUND(E180*H180,2)</f>
        <v>0</v>
      </c>
      <c r="J180" s="245"/>
      <c r="K180" s="246">
        <f>ROUND(E180*J180,2)</f>
        <v>0</v>
      </c>
      <c r="L180" s="246">
        <v>21</v>
      </c>
      <c r="M180" s="246">
        <f>G180*(1+L180/100)</f>
        <v>0</v>
      </c>
      <c r="N180" s="246">
        <v>0</v>
      </c>
      <c r="O180" s="246">
        <f>ROUND(E180*N180,2)</f>
        <v>0</v>
      </c>
      <c r="P180" s="246">
        <v>9.3200000000000002E-3</v>
      </c>
      <c r="Q180" s="246">
        <f>ROUND(E180*P180,2)</f>
        <v>0.05</v>
      </c>
      <c r="R180" s="246" t="s">
        <v>309</v>
      </c>
      <c r="S180" s="246" t="s">
        <v>149</v>
      </c>
      <c r="T180" s="247" t="s">
        <v>149</v>
      </c>
      <c r="U180" s="224">
        <v>0.378</v>
      </c>
      <c r="V180" s="224">
        <f>ROUND(E180*U180,2)</f>
        <v>2.12</v>
      </c>
      <c r="W180" s="224"/>
      <c r="X180" s="224" t="s">
        <v>150</v>
      </c>
      <c r="Y180" s="215"/>
      <c r="Z180" s="215"/>
      <c r="AA180" s="215"/>
      <c r="AB180" s="215"/>
      <c r="AC180" s="215"/>
      <c r="AD180" s="215"/>
      <c r="AE180" s="215"/>
      <c r="AF180" s="215"/>
      <c r="AG180" s="215" t="s">
        <v>151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">
      <c r="A181" s="222"/>
      <c r="B181" s="223"/>
      <c r="C181" s="263" t="s">
        <v>255</v>
      </c>
      <c r="D181" s="225"/>
      <c r="E181" s="226">
        <v>5.6</v>
      </c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15"/>
      <c r="Z181" s="215"/>
      <c r="AA181" s="215"/>
      <c r="AB181" s="215"/>
      <c r="AC181" s="215"/>
      <c r="AD181" s="215"/>
      <c r="AE181" s="215"/>
      <c r="AF181" s="215"/>
      <c r="AG181" s="215" t="s">
        <v>155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ht="22.5" outlineLevel="1" x14ac:dyDescent="0.2">
      <c r="A182" s="241">
        <v>27</v>
      </c>
      <c r="B182" s="242" t="s">
        <v>324</v>
      </c>
      <c r="C182" s="261" t="s">
        <v>325</v>
      </c>
      <c r="D182" s="243" t="s">
        <v>147</v>
      </c>
      <c r="E182" s="244">
        <v>5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6">
        <v>0</v>
      </c>
      <c r="O182" s="246">
        <f>ROUND(E182*N182,2)</f>
        <v>0</v>
      </c>
      <c r="P182" s="246">
        <v>6.8000000000000005E-2</v>
      </c>
      <c r="Q182" s="246">
        <f>ROUND(E182*P182,2)</f>
        <v>0.34</v>
      </c>
      <c r="R182" s="246" t="s">
        <v>309</v>
      </c>
      <c r="S182" s="246" t="s">
        <v>149</v>
      </c>
      <c r="T182" s="247" t="s">
        <v>149</v>
      </c>
      <c r="U182" s="224">
        <v>0.3</v>
      </c>
      <c r="V182" s="224">
        <f>ROUND(E182*U182,2)</f>
        <v>1.5</v>
      </c>
      <c r="W182" s="224"/>
      <c r="X182" s="224" t="s">
        <v>150</v>
      </c>
      <c r="Y182" s="215"/>
      <c r="Z182" s="215"/>
      <c r="AA182" s="215"/>
      <c r="AB182" s="215"/>
      <c r="AC182" s="215"/>
      <c r="AD182" s="215"/>
      <c r="AE182" s="215"/>
      <c r="AF182" s="215"/>
      <c r="AG182" s="215" t="s">
        <v>151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1" x14ac:dyDescent="0.2">
      <c r="A183" s="222"/>
      <c r="B183" s="223"/>
      <c r="C183" s="262" t="s">
        <v>326</v>
      </c>
      <c r="D183" s="248"/>
      <c r="E183" s="248"/>
      <c r="F183" s="248"/>
      <c r="G183" s="248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15"/>
      <c r="Z183" s="215"/>
      <c r="AA183" s="215"/>
      <c r="AB183" s="215"/>
      <c r="AC183" s="215"/>
      <c r="AD183" s="215"/>
      <c r="AE183" s="215"/>
      <c r="AF183" s="215"/>
      <c r="AG183" s="215" t="s">
        <v>153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ht="22.5" outlineLevel="1" x14ac:dyDescent="0.2">
      <c r="A184" s="222"/>
      <c r="B184" s="223"/>
      <c r="C184" s="263" t="s">
        <v>327</v>
      </c>
      <c r="D184" s="225"/>
      <c r="E184" s="226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15"/>
      <c r="Z184" s="215"/>
      <c r="AA184" s="215"/>
      <c r="AB184" s="215"/>
      <c r="AC184" s="215"/>
      <c r="AD184" s="215"/>
      <c r="AE184" s="215"/>
      <c r="AF184" s="215"/>
      <c r="AG184" s="215" t="s">
        <v>155</v>
      </c>
      <c r="AH184" s="215">
        <v>0</v>
      </c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22"/>
      <c r="B185" s="223"/>
      <c r="C185" s="263" t="s">
        <v>328</v>
      </c>
      <c r="D185" s="225"/>
      <c r="E185" s="226">
        <v>5</v>
      </c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15"/>
      <c r="Z185" s="215"/>
      <c r="AA185" s="215"/>
      <c r="AB185" s="215"/>
      <c r="AC185" s="215"/>
      <c r="AD185" s="215"/>
      <c r="AE185" s="215"/>
      <c r="AF185" s="215"/>
      <c r="AG185" s="215" t="s">
        <v>155</v>
      </c>
      <c r="AH185" s="215">
        <v>0</v>
      </c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x14ac:dyDescent="0.2">
      <c r="A186" s="235" t="s">
        <v>143</v>
      </c>
      <c r="B186" s="236" t="s">
        <v>90</v>
      </c>
      <c r="C186" s="260" t="s">
        <v>91</v>
      </c>
      <c r="D186" s="237"/>
      <c r="E186" s="238"/>
      <c r="F186" s="239"/>
      <c r="G186" s="239">
        <f>SUMIF(AG187:AG188,"&lt;&gt;NOR",G187:G188)</f>
        <v>0</v>
      </c>
      <c r="H186" s="239"/>
      <c r="I186" s="239">
        <f>SUM(I187:I188)</f>
        <v>0</v>
      </c>
      <c r="J186" s="239"/>
      <c r="K186" s="239">
        <f>SUM(K187:K188)</f>
        <v>0</v>
      </c>
      <c r="L186" s="239"/>
      <c r="M186" s="239">
        <f>SUM(M187:M188)</f>
        <v>0</v>
      </c>
      <c r="N186" s="239"/>
      <c r="O186" s="239">
        <f>SUM(O187:O188)</f>
        <v>0</v>
      </c>
      <c r="P186" s="239"/>
      <c r="Q186" s="239">
        <f>SUM(Q187:Q188)</f>
        <v>0</v>
      </c>
      <c r="R186" s="239"/>
      <c r="S186" s="239"/>
      <c r="T186" s="240"/>
      <c r="U186" s="234"/>
      <c r="V186" s="234">
        <f>SUM(V187:V188)</f>
        <v>2.88</v>
      </c>
      <c r="W186" s="234"/>
      <c r="X186" s="234"/>
      <c r="AG186" t="s">
        <v>144</v>
      </c>
    </row>
    <row r="187" spans="1:60" ht="33.75" outlineLevel="1" x14ac:dyDescent="0.2">
      <c r="A187" s="241">
        <v>28</v>
      </c>
      <c r="B187" s="242" t="s">
        <v>329</v>
      </c>
      <c r="C187" s="261" t="s">
        <v>330</v>
      </c>
      <c r="D187" s="243" t="s">
        <v>331</v>
      </c>
      <c r="E187" s="244">
        <v>3.0648200000000001</v>
      </c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6">
        <v>0</v>
      </c>
      <c r="O187" s="246">
        <f>ROUND(E187*N187,2)</f>
        <v>0</v>
      </c>
      <c r="P187" s="246">
        <v>0</v>
      </c>
      <c r="Q187" s="246">
        <f>ROUND(E187*P187,2)</f>
        <v>0</v>
      </c>
      <c r="R187" s="246" t="s">
        <v>332</v>
      </c>
      <c r="S187" s="246" t="s">
        <v>149</v>
      </c>
      <c r="T187" s="247" t="s">
        <v>149</v>
      </c>
      <c r="U187" s="224">
        <v>0.9385</v>
      </c>
      <c r="V187" s="224">
        <f>ROUND(E187*U187,2)</f>
        <v>2.88</v>
      </c>
      <c r="W187" s="224"/>
      <c r="X187" s="224" t="s">
        <v>333</v>
      </c>
      <c r="Y187" s="215"/>
      <c r="Z187" s="215"/>
      <c r="AA187" s="215"/>
      <c r="AB187" s="215"/>
      <c r="AC187" s="215"/>
      <c r="AD187" s="215"/>
      <c r="AE187" s="215"/>
      <c r="AF187" s="215"/>
      <c r="AG187" s="215" t="s">
        <v>334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">
      <c r="A188" s="222"/>
      <c r="B188" s="223"/>
      <c r="C188" s="262" t="s">
        <v>335</v>
      </c>
      <c r="D188" s="248"/>
      <c r="E188" s="248"/>
      <c r="F188" s="248"/>
      <c r="G188" s="248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15"/>
      <c r="Z188" s="215"/>
      <c r="AA188" s="215"/>
      <c r="AB188" s="215"/>
      <c r="AC188" s="215"/>
      <c r="AD188" s="215"/>
      <c r="AE188" s="215"/>
      <c r="AF188" s="215"/>
      <c r="AG188" s="215" t="s">
        <v>153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x14ac:dyDescent="0.2">
      <c r="A189" s="235" t="s">
        <v>143</v>
      </c>
      <c r="B189" s="236" t="s">
        <v>92</v>
      </c>
      <c r="C189" s="260" t="s">
        <v>93</v>
      </c>
      <c r="D189" s="237"/>
      <c r="E189" s="238"/>
      <c r="F189" s="239"/>
      <c r="G189" s="239">
        <f>SUMIF(AG190:AG202,"&lt;&gt;NOR",G190:G202)</f>
        <v>0</v>
      </c>
      <c r="H189" s="239"/>
      <c r="I189" s="239">
        <f>SUM(I190:I202)</f>
        <v>0</v>
      </c>
      <c r="J189" s="239"/>
      <c r="K189" s="239">
        <f>SUM(K190:K202)</f>
        <v>0</v>
      </c>
      <c r="L189" s="239"/>
      <c r="M189" s="239">
        <f>SUM(M190:M202)</f>
        <v>0</v>
      </c>
      <c r="N189" s="239"/>
      <c r="O189" s="239">
        <f>SUM(O190:O202)</f>
        <v>0.09</v>
      </c>
      <c r="P189" s="239"/>
      <c r="Q189" s="239">
        <f>SUM(Q190:Q202)</f>
        <v>0</v>
      </c>
      <c r="R189" s="239"/>
      <c r="S189" s="239"/>
      <c r="T189" s="240"/>
      <c r="U189" s="234"/>
      <c r="V189" s="234">
        <f>SUM(V190:V202)</f>
        <v>4.18</v>
      </c>
      <c r="W189" s="234"/>
      <c r="X189" s="234"/>
      <c r="AG189" t="s">
        <v>144</v>
      </c>
    </row>
    <row r="190" spans="1:60" ht="33.75" outlineLevel="1" x14ac:dyDescent="0.2">
      <c r="A190" s="241">
        <v>29</v>
      </c>
      <c r="B190" s="242" t="s">
        <v>336</v>
      </c>
      <c r="C190" s="261" t="s">
        <v>337</v>
      </c>
      <c r="D190" s="243" t="s">
        <v>147</v>
      </c>
      <c r="E190" s="244">
        <v>15.711499999999999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6">
        <v>5.5599999999999998E-3</v>
      </c>
      <c r="O190" s="246">
        <f>ROUND(E190*N190,2)</f>
        <v>0.09</v>
      </c>
      <c r="P190" s="246">
        <v>0</v>
      </c>
      <c r="Q190" s="246">
        <f>ROUND(E190*P190,2)</f>
        <v>0</v>
      </c>
      <c r="R190" s="246" t="s">
        <v>338</v>
      </c>
      <c r="S190" s="246" t="s">
        <v>339</v>
      </c>
      <c r="T190" s="247" t="s">
        <v>176</v>
      </c>
      <c r="U190" s="224">
        <v>0.26629999999999998</v>
      </c>
      <c r="V190" s="224">
        <f>ROUND(E190*U190,2)</f>
        <v>4.18</v>
      </c>
      <c r="W190" s="224"/>
      <c r="X190" s="224" t="s">
        <v>177</v>
      </c>
      <c r="Y190" s="215"/>
      <c r="Z190" s="215"/>
      <c r="AA190" s="215"/>
      <c r="AB190" s="215"/>
      <c r="AC190" s="215"/>
      <c r="AD190" s="215"/>
      <c r="AE190" s="215"/>
      <c r="AF190" s="215"/>
      <c r="AG190" s="215" t="s">
        <v>178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">
      <c r="A191" s="222"/>
      <c r="B191" s="223"/>
      <c r="C191" s="265" t="s">
        <v>340</v>
      </c>
      <c r="D191" s="251"/>
      <c r="E191" s="251"/>
      <c r="F191" s="251"/>
      <c r="G191" s="251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15"/>
      <c r="Z191" s="215"/>
      <c r="AA191" s="215"/>
      <c r="AB191" s="215"/>
      <c r="AC191" s="215"/>
      <c r="AD191" s="215"/>
      <c r="AE191" s="215"/>
      <c r="AF191" s="215"/>
      <c r="AG191" s="215" t="s">
        <v>166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50" t="str">
        <f>C191</f>
        <v>Obnova izolace v místě bouraných podlah. Zhotovitel v ceně zohlední zvýšenou pracnost v místech napojení na původní hydroizolaci.</v>
      </c>
      <c r="BB191" s="215"/>
      <c r="BC191" s="215"/>
      <c r="BD191" s="215"/>
      <c r="BE191" s="215"/>
      <c r="BF191" s="215"/>
      <c r="BG191" s="215"/>
      <c r="BH191" s="215"/>
    </row>
    <row r="192" spans="1:60" outlineLevel="1" x14ac:dyDescent="0.2">
      <c r="A192" s="222"/>
      <c r="B192" s="223"/>
      <c r="C192" s="263" t="s">
        <v>260</v>
      </c>
      <c r="D192" s="225"/>
      <c r="E192" s="226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15"/>
      <c r="Z192" s="215"/>
      <c r="AA192" s="215"/>
      <c r="AB192" s="215"/>
      <c r="AC192" s="215"/>
      <c r="AD192" s="215"/>
      <c r="AE192" s="215"/>
      <c r="AF192" s="215"/>
      <c r="AG192" s="215" t="s">
        <v>155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1" x14ac:dyDescent="0.2">
      <c r="A193" s="222"/>
      <c r="B193" s="223"/>
      <c r="C193" s="263" t="s">
        <v>261</v>
      </c>
      <c r="D193" s="225"/>
      <c r="E193" s="226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15"/>
      <c r="Z193" s="215"/>
      <c r="AA193" s="215"/>
      <c r="AB193" s="215"/>
      <c r="AC193" s="215"/>
      <c r="AD193" s="215"/>
      <c r="AE193" s="215"/>
      <c r="AF193" s="215"/>
      <c r="AG193" s="215" t="s">
        <v>155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">
      <c r="A194" s="222"/>
      <c r="B194" s="223"/>
      <c r="C194" s="263" t="s">
        <v>341</v>
      </c>
      <c r="D194" s="225"/>
      <c r="E194" s="226">
        <v>7.4175000000000004</v>
      </c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15"/>
      <c r="Z194" s="215"/>
      <c r="AA194" s="215"/>
      <c r="AB194" s="215"/>
      <c r="AC194" s="215"/>
      <c r="AD194" s="215"/>
      <c r="AE194" s="215"/>
      <c r="AF194" s="215"/>
      <c r="AG194" s="215" t="s">
        <v>155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">
      <c r="A195" s="222"/>
      <c r="B195" s="223"/>
      <c r="C195" s="263" t="s">
        <v>342</v>
      </c>
      <c r="D195" s="225"/>
      <c r="E195" s="226">
        <v>4.4400000000000004</v>
      </c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15"/>
      <c r="Z195" s="215"/>
      <c r="AA195" s="215"/>
      <c r="AB195" s="215"/>
      <c r="AC195" s="215"/>
      <c r="AD195" s="215"/>
      <c r="AE195" s="215"/>
      <c r="AF195" s="215"/>
      <c r="AG195" s="215" t="s">
        <v>155</v>
      </c>
      <c r="AH195" s="215">
        <v>0</v>
      </c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1" x14ac:dyDescent="0.2">
      <c r="A196" s="222"/>
      <c r="B196" s="223"/>
      <c r="C196" s="263" t="s">
        <v>343</v>
      </c>
      <c r="D196" s="225"/>
      <c r="E196" s="226">
        <v>1.63</v>
      </c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15"/>
      <c r="Z196" s="215"/>
      <c r="AA196" s="215"/>
      <c r="AB196" s="215"/>
      <c r="AC196" s="215"/>
      <c r="AD196" s="215"/>
      <c r="AE196" s="215"/>
      <c r="AF196" s="215"/>
      <c r="AG196" s="215" t="s">
        <v>155</v>
      </c>
      <c r="AH196" s="215">
        <v>0</v>
      </c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">
      <c r="A197" s="222"/>
      <c r="B197" s="223"/>
      <c r="C197" s="263" t="s">
        <v>344</v>
      </c>
      <c r="D197" s="225"/>
      <c r="E197" s="226">
        <v>2.2240000000000002</v>
      </c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15"/>
      <c r="Z197" s="215"/>
      <c r="AA197" s="215"/>
      <c r="AB197" s="215"/>
      <c r="AC197" s="215"/>
      <c r="AD197" s="215"/>
      <c r="AE197" s="215"/>
      <c r="AF197" s="215"/>
      <c r="AG197" s="215" t="s">
        <v>155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1" x14ac:dyDescent="0.2">
      <c r="A198" s="222"/>
      <c r="B198" s="223"/>
      <c r="C198" s="263" t="s">
        <v>345</v>
      </c>
      <c r="D198" s="225"/>
      <c r="E198" s="226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15"/>
      <c r="Z198" s="215"/>
      <c r="AA198" s="215"/>
      <c r="AB198" s="215"/>
      <c r="AC198" s="215"/>
      <c r="AD198" s="215"/>
      <c r="AE198" s="215"/>
      <c r="AF198" s="215"/>
      <c r="AG198" s="215" t="s">
        <v>155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">
      <c r="A199" s="222"/>
      <c r="B199" s="223"/>
      <c r="C199" s="263" t="s">
        <v>312</v>
      </c>
      <c r="D199" s="225"/>
      <c r="E199" s="226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15"/>
      <c r="Z199" s="215"/>
      <c r="AA199" s="215"/>
      <c r="AB199" s="215"/>
      <c r="AC199" s="215"/>
      <c r="AD199" s="215"/>
      <c r="AE199" s="215"/>
      <c r="AF199" s="215"/>
      <c r="AG199" s="215" t="s">
        <v>155</v>
      </c>
      <c r="AH199" s="215">
        <v>0</v>
      </c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">
      <c r="A200" s="222"/>
      <c r="B200" s="223"/>
      <c r="C200" s="263" t="s">
        <v>346</v>
      </c>
      <c r="D200" s="225"/>
      <c r="E200" s="226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15"/>
      <c r="Z200" s="215"/>
      <c r="AA200" s="215"/>
      <c r="AB200" s="215"/>
      <c r="AC200" s="215"/>
      <c r="AD200" s="215"/>
      <c r="AE200" s="215"/>
      <c r="AF200" s="215"/>
      <c r="AG200" s="215" t="s">
        <v>155</v>
      </c>
      <c r="AH200" s="215">
        <v>0</v>
      </c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">
      <c r="A201" s="222"/>
      <c r="B201" s="223"/>
      <c r="C201" s="263" t="s">
        <v>347</v>
      </c>
      <c r="D201" s="225"/>
      <c r="E201" s="226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15"/>
      <c r="Z201" s="215"/>
      <c r="AA201" s="215"/>
      <c r="AB201" s="215"/>
      <c r="AC201" s="215"/>
      <c r="AD201" s="215"/>
      <c r="AE201" s="215"/>
      <c r="AF201" s="215"/>
      <c r="AG201" s="215" t="s">
        <v>155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1" x14ac:dyDescent="0.2">
      <c r="A202" s="222"/>
      <c r="B202" s="223"/>
      <c r="C202" s="263" t="s">
        <v>348</v>
      </c>
      <c r="D202" s="225"/>
      <c r="E202" s="226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15"/>
      <c r="Z202" s="215"/>
      <c r="AA202" s="215"/>
      <c r="AB202" s="215"/>
      <c r="AC202" s="215"/>
      <c r="AD202" s="215"/>
      <c r="AE202" s="215"/>
      <c r="AF202" s="215"/>
      <c r="AG202" s="215" t="s">
        <v>155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x14ac:dyDescent="0.2">
      <c r="A203" s="235" t="s">
        <v>143</v>
      </c>
      <c r="B203" s="236" t="s">
        <v>94</v>
      </c>
      <c r="C203" s="260" t="s">
        <v>95</v>
      </c>
      <c r="D203" s="237"/>
      <c r="E203" s="238"/>
      <c r="F203" s="239"/>
      <c r="G203" s="239">
        <f>SUMIF(AG204:AG206,"&lt;&gt;NOR",G204:G206)</f>
        <v>0</v>
      </c>
      <c r="H203" s="239"/>
      <c r="I203" s="239">
        <f>SUM(I204:I206)</f>
        <v>0</v>
      </c>
      <c r="J203" s="239"/>
      <c r="K203" s="239">
        <f>SUM(K204:K206)</f>
        <v>0</v>
      </c>
      <c r="L203" s="239"/>
      <c r="M203" s="239">
        <f>SUM(M204:M206)</f>
        <v>0</v>
      </c>
      <c r="N203" s="239"/>
      <c r="O203" s="239">
        <f>SUM(O204:O206)</f>
        <v>0.03</v>
      </c>
      <c r="P203" s="239"/>
      <c r="Q203" s="239">
        <f>SUM(Q204:Q206)</f>
        <v>0</v>
      </c>
      <c r="R203" s="239"/>
      <c r="S203" s="239"/>
      <c r="T203" s="240"/>
      <c r="U203" s="234"/>
      <c r="V203" s="234">
        <f>SUM(V204:V206)</f>
        <v>0.70000000000000007</v>
      </c>
      <c r="W203" s="234"/>
      <c r="X203" s="234"/>
      <c r="AG203" t="s">
        <v>144</v>
      </c>
    </row>
    <row r="204" spans="1:60" outlineLevel="1" x14ac:dyDescent="0.2">
      <c r="A204" s="252">
        <v>30</v>
      </c>
      <c r="B204" s="253" t="s">
        <v>349</v>
      </c>
      <c r="C204" s="270" t="s">
        <v>350</v>
      </c>
      <c r="D204" s="254" t="s">
        <v>170</v>
      </c>
      <c r="E204" s="255">
        <v>1</v>
      </c>
      <c r="F204" s="256"/>
      <c r="G204" s="257">
        <f>ROUND(E204*F204,2)</f>
        <v>0</v>
      </c>
      <c r="H204" s="256"/>
      <c r="I204" s="257">
        <f>ROUND(E204*H204,2)</f>
        <v>0</v>
      </c>
      <c r="J204" s="256"/>
      <c r="K204" s="257">
        <f>ROUND(E204*J204,2)</f>
        <v>0</v>
      </c>
      <c r="L204" s="257">
        <v>21</v>
      </c>
      <c r="M204" s="257">
        <f>G204*(1+L204/100)</f>
        <v>0</v>
      </c>
      <c r="N204" s="257">
        <v>2.52E-2</v>
      </c>
      <c r="O204" s="257">
        <f>ROUND(E204*N204,2)</f>
        <v>0.03</v>
      </c>
      <c r="P204" s="257">
        <v>0</v>
      </c>
      <c r="Q204" s="257">
        <f>ROUND(E204*P204,2)</f>
        <v>0</v>
      </c>
      <c r="R204" s="257" t="s">
        <v>351</v>
      </c>
      <c r="S204" s="257" t="s">
        <v>149</v>
      </c>
      <c r="T204" s="258" t="s">
        <v>149</v>
      </c>
      <c r="U204" s="224">
        <v>0.66</v>
      </c>
      <c r="V204" s="224">
        <f>ROUND(E204*U204,2)</f>
        <v>0.66</v>
      </c>
      <c r="W204" s="224"/>
      <c r="X204" s="224" t="s">
        <v>150</v>
      </c>
      <c r="Y204" s="215"/>
      <c r="Z204" s="215"/>
      <c r="AA204" s="215"/>
      <c r="AB204" s="215"/>
      <c r="AC204" s="215"/>
      <c r="AD204" s="215"/>
      <c r="AE204" s="215"/>
      <c r="AF204" s="215"/>
      <c r="AG204" s="215" t="s">
        <v>151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">
      <c r="A205" s="241">
        <v>31</v>
      </c>
      <c r="B205" s="242" t="s">
        <v>352</v>
      </c>
      <c r="C205" s="261" t="s">
        <v>353</v>
      </c>
      <c r="D205" s="243" t="s">
        <v>331</v>
      </c>
      <c r="E205" s="244">
        <v>2.52E-2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6">
        <v>0</v>
      </c>
      <c r="O205" s="246">
        <f>ROUND(E205*N205,2)</f>
        <v>0</v>
      </c>
      <c r="P205" s="246">
        <v>0</v>
      </c>
      <c r="Q205" s="246">
        <f>ROUND(E205*P205,2)</f>
        <v>0</v>
      </c>
      <c r="R205" s="246" t="s">
        <v>351</v>
      </c>
      <c r="S205" s="246" t="s">
        <v>149</v>
      </c>
      <c r="T205" s="247" t="s">
        <v>149</v>
      </c>
      <c r="U205" s="224">
        <v>1.47</v>
      </c>
      <c r="V205" s="224">
        <f>ROUND(E205*U205,2)</f>
        <v>0.04</v>
      </c>
      <c r="W205" s="224"/>
      <c r="X205" s="224" t="s">
        <v>333</v>
      </c>
      <c r="Y205" s="215"/>
      <c r="Z205" s="215"/>
      <c r="AA205" s="215"/>
      <c r="AB205" s="215"/>
      <c r="AC205" s="215"/>
      <c r="AD205" s="215"/>
      <c r="AE205" s="215"/>
      <c r="AF205" s="215"/>
      <c r="AG205" s="215" t="s">
        <v>334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">
      <c r="A206" s="222"/>
      <c r="B206" s="223"/>
      <c r="C206" s="262" t="s">
        <v>354</v>
      </c>
      <c r="D206" s="248"/>
      <c r="E206" s="248"/>
      <c r="F206" s="248"/>
      <c r="G206" s="248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15"/>
      <c r="Z206" s="215"/>
      <c r="AA206" s="215"/>
      <c r="AB206" s="215"/>
      <c r="AC206" s="215"/>
      <c r="AD206" s="215"/>
      <c r="AE206" s="215"/>
      <c r="AF206" s="215"/>
      <c r="AG206" s="215" t="s">
        <v>153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x14ac:dyDescent="0.2">
      <c r="A207" s="235" t="s">
        <v>143</v>
      </c>
      <c r="B207" s="236" t="s">
        <v>96</v>
      </c>
      <c r="C207" s="260" t="s">
        <v>97</v>
      </c>
      <c r="D207" s="237"/>
      <c r="E207" s="238"/>
      <c r="F207" s="239"/>
      <c r="G207" s="239">
        <f>SUMIF(AG208:AG209,"&lt;&gt;NOR",G208:G209)</f>
        <v>0</v>
      </c>
      <c r="H207" s="239"/>
      <c r="I207" s="239">
        <f>SUM(I208:I209)</f>
        <v>0</v>
      </c>
      <c r="J207" s="239"/>
      <c r="K207" s="239">
        <f>SUM(K208:K209)</f>
        <v>0</v>
      </c>
      <c r="L207" s="239"/>
      <c r="M207" s="239">
        <f>SUM(M208:M209)</f>
        <v>0</v>
      </c>
      <c r="N207" s="239"/>
      <c r="O207" s="239">
        <f>SUM(O208:O209)</f>
        <v>0</v>
      </c>
      <c r="P207" s="239"/>
      <c r="Q207" s="239">
        <f>SUM(Q208:Q209)</f>
        <v>0</v>
      </c>
      <c r="R207" s="239"/>
      <c r="S207" s="239"/>
      <c r="T207" s="240"/>
      <c r="U207" s="234"/>
      <c r="V207" s="234">
        <f>SUM(V208:V209)</f>
        <v>0</v>
      </c>
      <c r="W207" s="234"/>
      <c r="X207" s="234"/>
      <c r="AG207" t="s">
        <v>144</v>
      </c>
    </row>
    <row r="208" spans="1:60" outlineLevel="1" x14ac:dyDescent="0.2">
      <c r="A208" s="241">
        <v>32</v>
      </c>
      <c r="B208" s="242" t="s">
        <v>355</v>
      </c>
      <c r="C208" s="261" t="s">
        <v>356</v>
      </c>
      <c r="D208" s="243" t="s">
        <v>357</v>
      </c>
      <c r="E208" s="244">
        <v>2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6">
        <v>0</v>
      </c>
      <c r="O208" s="246">
        <f>ROUND(E208*N208,2)</f>
        <v>0</v>
      </c>
      <c r="P208" s="246">
        <v>0</v>
      </c>
      <c r="Q208" s="246">
        <f>ROUND(E208*P208,2)</f>
        <v>0</v>
      </c>
      <c r="R208" s="246"/>
      <c r="S208" s="246" t="s">
        <v>193</v>
      </c>
      <c r="T208" s="247" t="s">
        <v>229</v>
      </c>
      <c r="U208" s="224">
        <v>0</v>
      </c>
      <c r="V208" s="224">
        <f>ROUND(E208*U208,2)</f>
        <v>0</v>
      </c>
      <c r="W208" s="224"/>
      <c r="X208" s="224" t="s">
        <v>150</v>
      </c>
      <c r="Y208" s="215"/>
      <c r="Z208" s="215"/>
      <c r="AA208" s="215"/>
      <c r="AB208" s="215"/>
      <c r="AC208" s="215"/>
      <c r="AD208" s="215"/>
      <c r="AE208" s="215"/>
      <c r="AF208" s="215"/>
      <c r="AG208" s="215" t="s">
        <v>151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">
      <c r="A209" s="222"/>
      <c r="B209" s="223"/>
      <c r="C209" s="265" t="s">
        <v>358</v>
      </c>
      <c r="D209" s="251"/>
      <c r="E209" s="251"/>
      <c r="F209" s="251"/>
      <c r="G209" s="251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15"/>
      <c r="Z209" s="215"/>
      <c r="AA209" s="215"/>
      <c r="AB209" s="215"/>
      <c r="AC209" s="215"/>
      <c r="AD209" s="215"/>
      <c r="AE209" s="215"/>
      <c r="AF209" s="215"/>
      <c r="AG209" s="215" t="s">
        <v>166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x14ac:dyDescent="0.2">
      <c r="A210" s="235" t="s">
        <v>143</v>
      </c>
      <c r="B210" s="236" t="s">
        <v>98</v>
      </c>
      <c r="C210" s="260" t="s">
        <v>99</v>
      </c>
      <c r="D210" s="237"/>
      <c r="E210" s="238"/>
      <c r="F210" s="239"/>
      <c r="G210" s="239">
        <f>SUMIF(AG211:AG226,"&lt;&gt;NOR",G211:G226)</f>
        <v>0</v>
      </c>
      <c r="H210" s="239"/>
      <c r="I210" s="239">
        <f>SUM(I211:I226)</f>
        <v>0</v>
      </c>
      <c r="J210" s="239"/>
      <c r="K210" s="239">
        <f>SUM(K211:K226)</f>
        <v>0</v>
      </c>
      <c r="L210" s="239"/>
      <c r="M210" s="239">
        <f>SUM(M211:M226)</f>
        <v>0</v>
      </c>
      <c r="N210" s="239"/>
      <c r="O210" s="239">
        <f>SUM(O211:O226)</f>
        <v>0</v>
      </c>
      <c r="P210" s="239"/>
      <c r="Q210" s="239">
        <f>SUM(Q211:Q226)</f>
        <v>0</v>
      </c>
      <c r="R210" s="239"/>
      <c r="S210" s="239"/>
      <c r="T210" s="240"/>
      <c r="U210" s="234"/>
      <c r="V210" s="234">
        <f>SUM(V211:V226)</f>
        <v>0</v>
      </c>
      <c r="W210" s="234"/>
      <c r="X210" s="234"/>
      <c r="AG210" t="s">
        <v>144</v>
      </c>
    </row>
    <row r="211" spans="1:60" outlineLevel="1" x14ac:dyDescent="0.2">
      <c r="A211" s="241">
        <v>33</v>
      </c>
      <c r="B211" s="242" t="s">
        <v>181</v>
      </c>
      <c r="C211" s="261" t="s">
        <v>182</v>
      </c>
      <c r="D211" s="243" t="s">
        <v>147</v>
      </c>
      <c r="E211" s="244">
        <v>0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6">
        <v>5.0000000000000001E-4</v>
      </c>
      <c r="O211" s="246">
        <f>ROUND(E211*N211,2)</f>
        <v>0</v>
      </c>
      <c r="P211" s="246">
        <v>0</v>
      </c>
      <c r="Q211" s="246">
        <f>ROUND(E211*P211,2)</f>
        <v>0</v>
      </c>
      <c r="R211" s="246" t="s">
        <v>183</v>
      </c>
      <c r="S211" s="246" t="s">
        <v>149</v>
      </c>
      <c r="T211" s="247" t="s">
        <v>149</v>
      </c>
      <c r="U211" s="224">
        <v>9.4E-2</v>
      </c>
      <c r="V211" s="224">
        <f>ROUND(E211*U211,2)</f>
        <v>0</v>
      </c>
      <c r="W211" s="224"/>
      <c r="X211" s="224" t="s">
        <v>150</v>
      </c>
      <c r="Y211" s="215"/>
      <c r="Z211" s="215"/>
      <c r="AA211" s="215"/>
      <c r="AB211" s="215"/>
      <c r="AC211" s="215"/>
      <c r="AD211" s="215"/>
      <c r="AE211" s="215"/>
      <c r="AF211" s="215"/>
      <c r="AG211" s="215" t="s">
        <v>151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">
      <c r="A212" s="222"/>
      <c r="B212" s="223"/>
      <c r="C212" s="265" t="s">
        <v>359</v>
      </c>
      <c r="D212" s="251"/>
      <c r="E212" s="251"/>
      <c r="F212" s="251"/>
      <c r="G212" s="251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15"/>
      <c r="Z212" s="215"/>
      <c r="AA212" s="215"/>
      <c r="AB212" s="215"/>
      <c r="AC212" s="215"/>
      <c r="AD212" s="215"/>
      <c r="AE212" s="215"/>
      <c r="AF212" s="215"/>
      <c r="AG212" s="215" t="s">
        <v>166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ht="22.5" outlineLevel="1" x14ac:dyDescent="0.2">
      <c r="A213" s="222"/>
      <c r="B213" s="223"/>
      <c r="C213" s="263" t="s">
        <v>360</v>
      </c>
      <c r="D213" s="225"/>
      <c r="E213" s="226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15"/>
      <c r="Z213" s="215"/>
      <c r="AA213" s="215"/>
      <c r="AB213" s="215"/>
      <c r="AC213" s="215"/>
      <c r="AD213" s="215"/>
      <c r="AE213" s="215"/>
      <c r="AF213" s="215"/>
      <c r="AG213" s="215" t="s">
        <v>155</v>
      </c>
      <c r="AH213" s="215">
        <v>0</v>
      </c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1" x14ac:dyDescent="0.2">
      <c r="A214" s="222"/>
      <c r="B214" s="223"/>
      <c r="C214" s="263" t="s">
        <v>260</v>
      </c>
      <c r="D214" s="225"/>
      <c r="E214" s="226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15"/>
      <c r="Z214" s="215"/>
      <c r="AA214" s="215"/>
      <c r="AB214" s="215"/>
      <c r="AC214" s="215"/>
      <c r="AD214" s="215"/>
      <c r="AE214" s="215"/>
      <c r="AF214" s="215"/>
      <c r="AG214" s="215" t="s">
        <v>155</v>
      </c>
      <c r="AH214" s="215">
        <v>0</v>
      </c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1" x14ac:dyDescent="0.2">
      <c r="A215" s="222"/>
      <c r="B215" s="223"/>
      <c r="C215" s="263" t="s">
        <v>261</v>
      </c>
      <c r="D215" s="225"/>
      <c r="E215" s="226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15"/>
      <c r="Z215" s="215"/>
      <c r="AA215" s="215"/>
      <c r="AB215" s="215"/>
      <c r="AC215" s="215"/>
      <c r="AD215" s="215"/>
      <c r="AE215" s="215"/>
      <c r="AF215" s="215"/>
      <c r="AG215" s="215" t="s">
        <v>155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">
      <c r="A216" s="222"/>
      <c r="B216" s="223"/>
      <c r="C216" s="263" t="s">
        <v>345</v>
      </c>
      <c r="D216" s="225"/>
      <c r="E216" s="226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15"/>
      <c r="Z216" s="215"/>
      <c r="AA216" s="215"/>
      <c r="AB216" s="215"/>
      <c r="AC216" s="215"/>
      <c r="AD216" s="215"/>
      <c r="AE216" s="215"/>
      <c r="AF216" s="215"/>
      <c r="AG216" s="215" t="s">
        <v>155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22"/>
      <c r="B217" s="223"/>
      <c r="C217" s="263" t="s">
        <v>346</v>
      </c>
      <c r="D217" s="225"/>
      <c r="E217" s="226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15"/>
      <c r="Z217" s="215"/>
      <c r="AA217" s="215"/>
      <c r="AB217" s="215"/>
      <c r="AC217" s="215"/>
      <c r="AD217" s="215"/>
      <c r="AE217" s="215"/>
      <c r="AF217" s="215"/>
      <c r="AG217" s="215" t="s">
        <v>155</v>
      </c>
      <c r="AH217" s="215">
        <v>0</v>
      </c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">
      <c r="A218" s="222"/>
      <c r="B218" s="223"/>
      <c r="C218" s="263" t="s">
        <v>347</v>
      </c>
      <c r="D218" s="225"/>
      <c r="E218" s="226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15"/>
      <c r="Z218" s="215"/>
      <c r="AA218" s="215"/>
      <c r="AB218" s="215"/>
      <c r="AC218" s="215"/>
      <c r="AD218" s="215"/>
      <c r="AE218" s="215"/>
      <c r="AF218" s="215"/>
      <c r="AG218" s="215" t="s">
        <v>155</v>
      </c>
      <c r="AH218" s="215">
        <v>0</v>
      </c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1" x14ac:dyDescent="0.2">
      <c r="A219" s="222"/>
      <c r="B219" s="223"/>
      <c r="C219" s="263" t="s">
        <v>348</v>
      </c>
      <c r="D219" s="225"/>
      <c r="E219" s="226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15"/>
      <c r="Z219" s="215"/>
      <c r="AA219" s="215"/>
      <c r="AB219" s="215"/>
      <c r="AC219" s="215"/>
      <c r="AD219" s="215"/>
      <c r="AE219" s="215"/>
      <c r="AF219" s="215"/>
      <c r="AG219" s="215" t="s">
        <v>155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1" x14ac:dyDescent="0.2">
      <c r="A220" s="241">
        <v>34</v>
      </c>
      <c r="B220" s="242" t="s">
        <v>361</v>
      </c>
      <c r="C220" s="261" t="s">
        <v>362</v>
      </c>
      <c r="D220" s="243" t="s">
        <v>147</v>
      </c>
      <c r="E220" s="244">
        <v>0</v>
      </c>
      <c r="F220" s="245"/>
      <c r="G220" s="246">
        <f>ROUND(E220*F220,2)</f>
        <v>0</v>
      </c>
      <c r="H220" s="245"/>
      <c r="I220" s="246">
        <f>ROUND(E220*H220,2)</f>
        <v>0</v>
      </c>
      <c r="J220" s="245"/>
      <c r="K220" s="246">
        <f>ROUND(E220*J220,2)</f>
        <v>0</v>
      </c>
      <c r="L220" s="246">
        <v>21</v>
      </c>
      <c r="M220" s="246">
        <f>G220*(1+L220/100)</f>
        <v>0</v>
      </c>
      <c r="N220" s="246">
        <v>1.0000000000000001E-5</v>
      </c>
      <c r="O220" s="246">
        <f>ROUND(E220*N220,2)</f>
        <v>0</v>
      </c>
      <c r="P220" s="246">
        <v>0</v>
      </c>
      <c r="Q220" s="246">
        <f>ROUND(E220*P220,2)</f>
        <v>0</v>
      </c>
      <c r="R220" s="246"/>
      <c r="S220" s="246" t="s">
        <v>193</v>
      </c>
      <c r="T220" s="247" t="s">
        <v>149</v>
      </c>
      <c r="U220" s="224">
        <v>0.30299999999999999</v>
      </c>
      <c r="V220" s="224">
        <f>ROUND(E220*U220,2)</f>
        <v>0</v>
      </c>
      <c r="W220" s="224"/>
      <c r="X220" s="224" t="s">
        <v>150</v>
      </c>
      <c r="Y220" s="215"/>
      <c r="Z220" s="215"/>
      <c r="AA220" s="215"/>
      <c r="AB220" s="215"/>
      <c r="AC220" s="215"/>
      <c r="AD220" s="215"/>
      <c r="AE220" s="215"/>
      <c r="AF220" s="215"/>
      <c r="AG220" s="215" t="s">
        <v>151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1" x14ac:dyDescent="0.2">
      <c r="A221" s="222"/>
      <c r="B221" s="223"/>
      <c r="C221" s="265" t="s">
        <v>359</v>
      </c>
      <c r="D221" s="251"/>
      <c r="E221" s="251"/>
      <c r="F221" s="251"/>
      <c r="G221" s="251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15"/>
      <c r="Z221" s="215"/>
      <c r="AA221" s="215"/>
      <c r="AB221" s="215"/>
      <c r="AC221" s="215"/>
      <c r="AD221" s="215"/>
      <c r="AE221" s="215"/>
      <c r="AF221" s="215"/>
      <c r="AG221" s="215" t="s">
        <v>166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">
      <c r="A222" s="222"/>
      <c r="B222" s="223"/>
      <c r="C222" s="263" t="s">
        <v>363</v>
      </c>
      <c r="D222" s="225"/>
      <c r="E222" s="226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15"/>
      <c r="Z222" s="215"/>
      <c r="AA222" s="215"/>
      <c r="AB222" s="215"/>
      <c r="AC222" s="215"/>
      <c r="AD222" s="215"/>
      <c r="AE222" s="215"/>
      <c r="AF222" s="215"/>
      <c r="AG222" s="215" t="s">
        <v>155</v>
      </c>
      <c r="AH222" s="215">
        <v>5</v>
      </c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ht="22.5" outlineLevel="1" x14ac:dyDescent="0.2">
      <c r="A223" s="241">
        <v>35</v>
      </c>
      <c r="B223" s="242" t="s">
        <v>364</v>
      </c>
      <c r="C223" s="261" t="s">
        <v>365</v>
      </c>
      <c r="D223" s="243" t="s">
        <v>147</v>
      </c>
      <c r="E223" s="244">
        <v>0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6">
        <v>8.2500000000000004E-3</v>
      </c>
      <c r="O223" s="246">
        <f>ROUND(E223*N223,2)</f>
        <v>0</v>
      </c>
      <c r="P223" s="246">
        <v>0</v>
      </c>
      <c r="Q223" s="246">
        <f>ROUND(E223*P223,2)</f>
        <v>0</v>
      </c>
      <c r="R223" s="246" t="s">
        <v>366</v>
      </c>
      <c r="S223" s="246" t="s">
        <v>149</v>
      </c>
      <c r="T223" s="247" t="s">
        <v>149</v>
      </c>
      <c r="U223" s="224">
        <v>0</v>
      </c>
      <c r="V223" s="224">
        <f>ROUND(E223*U223,2)</f>
        <v>0</v>
      </c>
      <c r="W223" s="224"/>
      <c r="X223" s="224" t="s">
        <v>367</v>
      </c>
      <c r="Y223" s="215"/>
      <c r="Z223" s="215"/>
      <c r="AA223" s="215"/>
      <c r="AB223" s="215"/>
      <c r="AC223" s="215"/>
      <c r="AD223" s="215"/>
      <c r="AE223" s="215"/>
      <c r="AF223" s="215"/>
      <c r="AG223" s="215" t="s">
        <v>368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1" x14ac:dyDescent="0.2">
      <c r="A224" s="222"/>
      <c r="B224" s="223"/>
      <c r="C224" s="263" t="s">
        <v>369</v>
      </c>
      <c r="D224" s="225"/>
      <c r="E224" s="226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15"/>
      <c r="Z224" s="215"/>
      <c r="AA224" s="215"/>
      <c r="AB224" s="215"/>
      <c r="AC224" s="215"/>
      <c r="AD224" s="215"/>
      <c r="AE224" s="215"/>
      <c r="AF224" s="215"/>
      <c r="AG224" s="215" t="s">
        <v>155</v>
      </c>
      <c r="AH224" s="215">
        <v>5</v>
      </c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outlineLevel="1" x14ac:dyDescent="0.2">
      <c r="A225" s="241">
        <v>36</v>
      </c>
      <c r="B225" s="242" t="s">
        <v>370</v>
      </c>
      <c r="C225" s="261" t="s">
        <v>371</v>
      </c>
      <c r="D225" s="243" t="s">
        <v>331</v>
      </c>
      <c r="E225" s="244">
        <v>0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6">
        <v>0</v>
      </c>
      <c r="O225" s="246">
        <f>ROUND(E225*N225,2)</f>
        <v>0</v>
      </c>
      <c r="P225" s="246">
        <v>0</v>
      </c>
      <c r="Q225" s="246">
        <f>ROUND(E225*P225,2)</f>
        <v>0</v>
      </c>
      <c r="R225" s="246" t="s">
        <v>372</v>
      </c>
      <c r="S225" s="246" t="s">
        <v>149</v>
      </c>
      <c r="T225" s="247" t="s">
        <v>149</v>
      </c>
      <c r="U225" s="224">
        <v>1.7509999999999999</v>
      </c>
      <c r="V225" s="224">
        <f>ROUND(E225*U225,2)</f>
        <v>0</v>
      </c>
      <c r="W225" s="224"/>
      <c r="X225" s="224" t="s">
        <v>333</v>
      </c>
      <c r="Y225" s="215"/>
      <c r="Z225" s="215"/>
      <c r="AA225" s="215"/>
      <c r="AB225" s="215"/>
      <c r="AC225" s="215"/>
      <c r="AD225" s="215"/>
      <c r="AE225" s="215"/>
      <c r="AF225" s="215"/>
      <c r="AG225" s="215" t="s">
        <v>334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1" x14ac:dyDescent="0.2">
      <c r="A226" s="222"/>
      <c r="B226" s="223"/>
      <c r="C226" s="262" t="s">
        <v>373</v>
      </c>
      <c r="D226" s="248"/>
      <c r="E226" s="248"/>
      <c r="F226" s="248"/>
      <c r="G226" s="248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15"/>
      <c r="Z226" s="215"/>
      <c r="AA226" s="215"/>
      <c r="AB226" s="215"/>
      <c r="AC226" s="215"/>
      <c r="AD226" s="215"/>
      <c r="AE226" s="215"/>
      <c r="AF226" s="215"/>
      <c r="AG226" s="215" t="s">
        <v>153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x14ac:dyDescent="0.2">
      <c r="A227" s="235" t="s">
        <v>143</v>
      </c>
      <c r="B227" s="236" t="s">
        <v>100</v>
      </c>
      <c r="C227" s="260" t="s">
        <v>101</v>
      </c>
      <c r="D227" s="237"/>
      <c r="E227" s="238"/>
      <c r="F227" s="239"/>
      <c r="G227" s="239">
        <f>SUMIF(AG228:AG231,"&lt;&gt;NOR",G228:G231)</f>
        <v>0</v>
      </c>
      <c r="H227" s="239"/>
      <c r="I227" s="239">
        <f>SUM(I228:I231)</f>
        <v>0</v>
      </c>
      <c r="J227" s="239"/>
      <c r="K227" s="239">
        <f>SUM(K228:K231)</f>
        <v>0</v>
      </c>
      <c r="L227" s="239"/>
      <c r="M227" s="239">
        <f>SUM(M228:M231)</f>
        <v>0</v>
      </c>
      <c r="N227" s="239"/>
      <c r="O227" s="239">
        <f>SUM(O228:O231)</f>
        <v>0.01</v>
      </c>
      <c r="P227" s="239"/>
      <c r="Q227" s="239">
        <f>SUM(Q228:Q231)</f>
        <v>0</v>
      </c>
      <c r="R227" s="239"/>
      <c r="S227" s="239"/>
      <c r="T227" s="240"/>
      <c r="U227" s="234"/>
      <c r="V227" s="234">
        <f>SUM(V228:V231)</f>
        <v>1.04</v>
      </c>
      <c r="W227" s="234"/>
      <c r="X227" s="234"/>
      <c r="AG227" t="s">
        <v>144</v>
      </c>
    </row>
    <row r="228" spans="1:60" ht="45" outlineLevel="1" x14ac:dyDescent="0.2">
      <c r="A228" s="241">
        <v>37</v>
      </c>
      <c r="B228" s="242" t="s">
        <v>374</v>
      </c>
      <c r="C228" s="261" t="s">
        <v>375</v>
      </c>
      <c r="D228" s="243" t="s">
        <v>187</v>
      </c>
      <c r="E228" s="244">
        <v>1.5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6">
        <v>3.46E-3</v>
      </c>
      <c r="O228" s="246">
        <f>ROUND(E228*N228,2)</f>
        <v>0.01</v>
      </c>
      <c r="P228" s="246">
        <v>0</v>
      </c>
      <c r="Q228" s="246">
        <f>ROUND(E228*P228,2)</f>
        <v>0</v>
      </c>
      <c r="R228" s="246" t="s">
        <v>376</v>
      </c>
      <c r="S228" s="246" t="s">
        <v>149</v>
      </c>
      <c r="T228" s="247" t="s">
        <v>149</v>
      </c>
      <c r="U228" s="224">
        <v>0.67989999999999995</v>
      </c>
      <c r="V228" s="224">
        <f>ROUND(E228*U228,2)</f>
        <v>1.02</v>
      </c>
      <c r="W228" s="224"/>
      <c r="X228" s="224" t="s">
        <v>150</v>
      </c>
      <c r="Y228" s="215"/>
      <c r="Z228" s="215"/>
      <c r="AA228" s="215"/>
      <c r="AB228" s="215"/>
      <c r="AC228" s="215"/>
      <c r="AD228" s="215"/>
      <c r="AE228" s="215"/>
      <c r="AF228" s="215"/>
      <c r="AG228" s="215" t="s">
        <v>151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">
      <c r="A229" s="222"/>
      <c r="B229" s="223"/>
      <c r="C229" s="263" t="s">
        <v>377</v>
      </c>
      <c r="D229" s="225"/>
      <c r="E229" s="226">
        <v>1.5</v>
      </c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15"/>
      <c r="Z229" s="215"/>
      <c r="AA229" s="215"/>
      <c r="AB229" s="215"/>
      <c r="AC229" s="215"/>
      <c r="AD229" s="215"/>
      <c r="AE229" s="215"/>
      <c r="AF229" s="215"/>
      <c r="AG229" s="215" t="s">
        <v>155</v>
      </c>
      <c r="AH229" s="215">
        <v>0</v>
      </c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">
      <c r="A230" s="241">
        <v>38</v>
      </c>
      <c r="B230" s="242" t="s">
        <v>378</v>
      </c>
      <c r="C230" s="261" t="s">
        <v>379</v>
      </c>
      <c r="D230" s="243" t="s">
        <v>331</v>
      </c>
      <c r="E230" s="244">
        <v>5.1900000000000002E-3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6">
        <v>0</v>
      </c>
      <c r="O230" s="246">
        <f>ROUND(E230*N230,2)</f>
        <v>0</v>
      </c>
      <c r="P230" s="246">
        <v>0</v>
      </c>
      <c r="Q230" s="246">
        <f>ROUND(E230*P230,2)</f>
        <v>0</v>
      </c>
      <c r="R230" s="246" t="s">
        <v>376</v>
      </c>
      <c r="S230" s="246" t="s">
        <v>149</v>
      </c>
      <c r="T230" s="247" t="s">
        <v>149</v>
      </c>
      <c r="U230" s="224">
        <v>4.7370000000000001</v>
      </c>
      <c r="V230" s="224">
        <f>ROUND(E230*U230,2)</f>
        <v>0.02</v>
      </c>
      <c r="W230" s="224"/>
      <c r="X230" s="224" t="s">
        <v>333</v>
      </c>
      <c r="Y230" s="215"/>
      <c r="Z230" s="215"/>
      <c r="AA230" s="215"/>
      <c r="AB230" s="215"/>
      <c r="AC230" s="215"/>
      <c r="AD230" s="215"/>
      <c r="AE230" s="215"/>
      <c r="AF230" s="215"/>
      <c r="AG230" s="215" t="s">
        <v>334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1" x14ac:dyDescent="0.2">
      <c r="A231" s="222"/>
      <c r="B231" s="223"/>
      <c r="C231" s="262" t="s">
        <v>373</v>
      </c>
      <c r="D231" s="248"/>
      <c r="E231" s="248"/>
      <c r="F231" s="248"/>
      <c r="G231" s="248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15"/>
      <c r="Z231" s="215"/>
      <c r="AA231" s="215"/>
      <c r="AB231" s="215"/>
      <c r="AC231" s="215"/>
      <c r="AD231" s="215"/>
      <c r="AE231" s="215"/>
      <c r="AF231" s="215"/>
      <c r="AG231" s="215" t="s">
        <v>153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x14ac:dyDescent="0.2">
      <c r="A232" s="235" t="s">
        <v>143</v>
      </c>
      <c r="B232" s="236" t="s">
        <v>102</v>
      </c>
      <c r="C232" s="260" t="s">
        <v>103</v>
      </c>
      <c r="D232" s="237"/>
      <c r="E232" s="238"/>
      <c r="F232" s="239"/>
      <c r="G232" s="239">
        <f>SUMIF(AG233:AG285,"&lt;&gt;NOR",G233:G285)</f>
        <v>0</v>
      </c>
      <c r="H232" s="239"/>
      <c r="I232" s="239">
        <f>SUM(I233:I285)</f>
        <v>0</v>
      </c>
      <c r="J232" s="239"/>
      <c r="K232" s="239">
        <f>SUM(K233:K285)</f>
        <v>0</v>
      </c>
      <c r="L232" s="239"/>
      <c r="M232" s="239">
        <f>SUM(M233:M285)</f>
        <v>0</v>
      </c>
      <c r="N232" s="239"/>
      <c r="O232" s="239">
        <f>SUM(O233:O285)</f>
        <v>7.0000000000000007E-2</v>
      </c>
      <c r="P232" s="239"/>
      <c r="Q232" s="239">
        <f>SUM(Q233:Q285)</f>
        <v>0</v>
      </c>
      <c r="R232" s="239"/>
      <c r="S232" s="239"/>
      <c r="T232" s="240"/>
      <c r="U232" s="234"/>
      <c r="V232" s="234">
        <f>SUM(V233:V285)</f>
        <v>120.49000000000001</v>
      </c>
      <c r="W232" s="234"/>
      <c r="X232" s="234"/>
      <c r="AG232" t="s">
        <v>144</v>
      </c>
    </row>
    <row r="233" spans="1:60" outlineLevel="1" x14ac:dyDescent="0.2">
      <c r="A233" s="241">
        <v>39</v>
      </c>
      <c r="B233" s="242" t="s">
        <v>380</v>
      </c>
      <c r="C233" s="261" t="s">
        <v>381</v>
      </c>
      <c r="D233" s="243" t="s">
        <v>170</v>
      </c>
      <c r="E233" s="244">
        <v>20</v>
      </c>
      <c r="F233" s="245"/>
      <c r="G233" s="246">
        <f>ROUND(E233*F233,2)</f>
        <v>0</v>
      </c>
      <c r="H233" s="245"/>
      <c r="I233" s="246">
        <f>ROUND(E233*H233,2)</f>
        <v>0</v>
      </c>
      <c r="J233" s="245"/>
      <c r="K233" s="246">
        <f>ROUND(E233*J233,2)</f>
        <v>0</v>
      </c>
      <c r="L233" s="246">
        <v>21</v>
      </c>
      <c r="M233" s="246">
        <f>G233*(1+L233/100)</f>
        <v>0</v>
      </c>
      <c r="N233" s="246">
        <v>0</v>
      </c>
      <c r="O233" s="246">
        <f>ROUND(E233*N233,2)</f>
        <v>0</v>
      </c>
      <c r="P233" s="246">
        <v>0</v>
      </c>
      <c r="Q233" s="246">
        <f>ROUND(E233*P233,2)</f>
        <v>0</v>
      </c>
      <c r="R233" s="246" t="s">
        <v>309</v>
      </c>
      <c r="S233" s="246" t="s">
        <v>149</v>
      </c>
      <c r="T233" s="247" t="s">
        <v>149</v>
      </c>
      <c r="U233" s="224">
        <v>0.06</v>
      </c>
      <c r="V233" s="224">
        <f>ROUND(E233*U233,2)</f>
        <v>1.2</v>
      </c>
      <c r="W233" s="224"/>
      <c r="X233" s="224" t="s">
        <v>150</v>
      </c>
      <c r="Y233" s="215"/>
      <c r="Z233" s="215"/>
      <c r="AA233" s="215"/>
      <c r="AB233" s="215"/>
      <c r="AC233" s="215"/>
      <c r="AD233" s="215"/>
      <c r="AE233" s="215"/>
      <c r="AF233" s="215"/>
      <c r="AG233" s="215" t="s">
        <v>151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">
      <c r="A234" s="222"/>
      <c r="B234" s="223"/>
      <c r="C234" s="262" t="s">
        <v>382</v>
      </c>
      <c r="D234" s="248"/>
      <c r="E234" s="248"/>
      <c r="F234" s="248"/>
      <c r="G234" s="248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15"/>
      <c r="Z234" s="215"/>
      <c r="AA234" s="215"/>
      <c r="AB234" s="215"/>
      <c r="AC234" s="215"/>
      <c r="AD234" s="215"/>
      <c r="AE234" s="215"/>
      <c r="AF234" s="215"/>
      <c r="AG234" s="215" t="s">
        <v>153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1" x14ac:dyDescent="0.2">
      <c r="A235" s="222"/>
      <c r="B235" s="223"/>
      <c r="C235" s="263" t="s">
        <v>260</v>
      </c>
      <c r="D235" s="225"/>
      <c r="E235" s="226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15"/>
      <c r="Z235" s="215"/>
      <c r="AA235" s="215"/>
      <c r="AB235" s="215"/>
      <c r="AC235" s="215"/>
      <c r="AD235" s="215"/>
      <c r="AE235" s="215"/>
      <c r="AF235" s="215"/>
      <c r="AG235" s="215" t="s">
        <v>155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1" x14ac:dyDescent="0.2">
      <c r="A236" s="222"/>
      <c r="B236" s="223"/>
      <c r="C236" s="263" t="s">
        <v>261</v>
      </c>
      <c r="D236" s="225"/>
      <c r="E236" s="226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15"/>
      <c r="Z236" s="215"/>
      <c r="AA236" s="215"/>
      <c r="AB236" s="215"/>
      <c r="AC236" s="215"/>
      <c r="AD236" s="215"/>
      <c r="AE236" s="215"/>
      <c r="AF236" s="215"/>
      <c r="AG236" s="215" t="s">
        <v>155</v>
      </c>
      <c r="AH236" s="215">
        <v>0</v>
      </c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">
      <c r="A237" s="222"/>
      <c r="B237" s="223"/>
      <c r="C237" s="263" t="s">
        <v>383</v>
      </c>
      <c r="D237" s="225"/>
      <c r="E237" s="226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15"/>
      <c r="Z237" s="215"/>
      <c r="AA237" s="215"/>
      <c r="AB237" s="215"/>
      <c r="AC237" s="215"/>
      <c r="AD237" s="215"/>
      <c r="AE237" s="215"/>
      <c r="AF237" s="215"/>
      <c r="AG237" s="215" t="s">
        <v>155</v>
      </c>
      <c r="AH237" s="215">
        <v>0</v>
      </c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">
      <c r="A238" s="222"/>
      <c r="B238" s="223"/>
      <c r="C238" s="263" t="s">
        <v>384</v>
      </c>
      <c r="D238" s="225"/>
      <c r="E238" s="226">
        <v>2</v>
      </c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15"/>
      <c r="Z238" s="215"/>
      <c r="AA238" s="215"/>
      <c r="AB238" s="215"/>
      <c r="AC238" s="215"/>
      <c r="AD238" s="215"/>
      <c r="AE238" s="215"/>
      <c r="AF238" s="215"/>
      <c r="AG238" s="215" t="s">
        <v>155</v>
      </c>
      <c r="AH238" s="215">
        <v>0</v>
      </c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1" x14ac:dyDescent="0.2">
      <c r="A239" s="222"/>
      <c r="B239" s="223"/>
      <c r="C239" s="263" t="s">
        <v>385</v>
      </c>
      <c r="D239" s="225"/>
      <c r="E239" s="226">
        <v>1</v>
      </c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15"/>
      <c r="Z239" s="215"/>
      <c r="AA239" s="215"/>
      <c r="AB239" s="215"/>
      <c r="AC239" s="215"/>
      <c r="AD239" s="215"/>
      <c r="AE239" s="215"/>
      <c r="AF239" s="215"/>
      <c r="AG239" s="215" t="s">
        <v>155</v>
      </c>
      <c r="AH239" s="215">
        <v>0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1" x14ac:dyDescent="0.2">
      <c r="A240" s="222"/>
      <c r="B240" s="223"/>
      <c r="C240" s="263" t="s">
        <v>386</v>
      </c>
      <c r="D240" s="225"/>
      <c r="E240" s="226">
        <v>1</v>
      </c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15"/>
      <c r="Z240" s="215"/>
      <c r="AA240" s="215"/>
      <c r="AB240" s="215"/>
      <c r="AC240" s="215"/>
      <c r="AD240" s="215"/>
      <c r="AE240" s="215"/>
      <c r="AF240" s="215"/>
      <c r="AG240" s="215" t="s">
        <v>155</v>
      </c>
      <c r="AH240" s="215">
        <v>0</v>
      </c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">
      <c r="A241" s="222"/>
      <c r="B241" s="223"/>
      <c r="C241" s="263" t="s">
        <v>387</v>
      </c>
      <c r="D241" s="225"/>
      <c r="E241" s="226">
        <v>2</v>
      </c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15"/>
      <c r="Z241" s="215"/>
      <c r="AA241" s="215"/>
      <c r="AB241" s="215"/>
      <c r="AC241" s="215"/>
      <c r="AD241" s="215"/>
      <c r="AE241" s="215"/>
      <c r="AF241" s="215"/>
      <c r="AG241" s="215" t="s">
        <v>155</v>
      </c>
      <c r="AH241" s="215">
        <v>0</v>
      </c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1" x14ac:dyDescent="0.2">
      <c r="A242" s="222"/>
      <c r="B242" s="223"/>
      <c r="C242" s="263" t="s">
        <v>388</v>
      </c>
      <c r="D242" s="225"/>
      <c r="E242" s="226">
        <v>2</v>
      </c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15"/>
      <c r="Z242" s="215"/>
      <c r="AA242" s="215"/>
      <c r="AB242" s="215"/>
      <c r="AC242" s="215"/>
      <c r="AD242" s="215"/>
      <c r="AE242" s="215"/>
      <c r="AF242" s="215"/>
      <c r="AG242" s="215" t="s">
        <v>155</v>
      </c>
      <c r="AH242" s="215">
        <v>0</v>
      </c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">
      <c r="A243" s="222"/>
      <c r="B243" s="223"/>
      <c r="C243" s="263" t="s">
        <v>389</v>
      </c>
      <c r="D243" s="225"/>
      <c r="E243" s="226">
        <v>4</v>
      </c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15"/>
      <c r="Z243" s="215"/>
      <c r="AA243" s="215"/>
      <c r="AB243" s="215"/>
      <c r="AC243" s="215"/>
      <c r="AD243" s="215"/>
      <c r="AE243" s="215"/>
      <c r="AF243" s="215"/>
      <c r="AG243" s="215" t="s">
        <v>155</v>
      </c>
      <c r="AH243" s="215">
        <v>0</v>
      </c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1" x14ac:dyDescent="0.2">
      <c r="A244" s="222"/>
      <c r="B244" s="223"/>
      <c r="C244" s="263" t="s">
        <v>390</v>
      </c>
      <c r="D244" s="225"/>
      <c r="E244" s="226">
        <v>4</v>
      </c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15"/>
      <c r="Z244" s="215"/>
      <c r="AA244" s="215"/>
      <c r="AB244" s="215"/>
      <c r="AC244" s="215"/>
      <c r="AD244" s="215"/>
      <c r="AE244" s="215"/>
      <c r="AF244" s="215"/>
      <c r="AG244" s="215" t="s">
        <v>155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1" x14ac:dyDescent="0.2">
      <c r="A245" s="222"/>
      <c r="B245" s="223"/>
      <c r="C245" s="263" t="s">
        <v>391</v>
      </c>
      <c r="D245" s="225"/>
      <c r="E245" s="226">
        <v>4</v>
      </c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15"/>
      <c r="Z245" s="215"/>
      <c r="AA245" s="215"/>
      <c r="AB245" s="215"/>
      <c r="AC245" s="215"/>
      <c r="AD245" s="215"/>
      <c r="AE245" s="215"/>
      <c r="AF245" s="215"/>
      <c r="AG245" s="215" t="s">
        <v>155</v>
      </c>
      <c r="AH245" s="215">
        <v>0</v>
      </c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outlineLevel="1" x14ac:dyDescent="0.2">
      <c r="A246" s="241">
        <v>40</v>
      </c>
      <c r="B246" s="242" t="s">
        <v>392</v>
      </c>
      <c r="C246" s="261" t="s">
        <v>393</v>
      </c>
      <c r="D246" s="243" t="s">
        <v>170</v>
      </c>
      <c r="E246" s="244">
        <v>7</v>
      </c>
      <c r="F246" s="245"/>
      <c r="G246" s="246">
        <f>ROUND(E246*F246,2)</f>
        <v>0</v>
      </c>
      <c r="H246" s="245"/>
      <c r="I246" s="246">
        <f>ROUND(E246*H246,2)</f>
        <v>0</v>
      </c>
      <c r="J246" s="245"/>
      <c r="K246" s="246">
        <f>ROUND(E246*J246,2)</f>
        <v>0</v>
      </c>
      <c r="L246" s="246">
        <v>21</v>
      </c>
      <c r="M246" s="246">
        <f>G246*(1+L246/100)</f>
        <v>0</v>
      </c>
      <c r="N246" s="246">
        <v>0</v>
      </c>
      <c r="O246" s="246">
        <f>ROUND(E246*N246,2)</f>
        <v>0</v>
      </c>
      <c r="P246" s="246">
        <v>0</v>
      </c>
      <c r="Q246" s="246">
        <f>ROUND(E246*P246,2)</f>
        <v>0</v>
      </c>
      <c r="R246" s="246" t="s">
        <v>309</v>
      </c>
      <c r="S246" s="246" t="s">
        <v>149</v>
      </c>
      <c r="T246" s="247" t="s">
        <v>149</v>
      </c>
      <c r="U246" s="224">
        <v>0.05</v>
      </c>
      <c r="V246" s="224">
        <f>ROUND(E246*U246,2)</f>
        <v>0.35</v>
      </c>
      <c r="W246" s="224"/>
      <c r="X246" s="224" t="s">
        <v>150</v>
      </c>
      <c r="Y246" s="215"/>
      <c r="Z246" s="215"/>
      <c r="AA246" s="215"/>
      <c r="AB246" s="215"/>
      <c r="AC246" s="215"/>
      <c r="AD246" s="215"/>
      <c r="AE246" s="215"/>
      <c r="AF246" s="215"/>
      <c r="AG246" s="215" t="s">
        <v>151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1" x14ac:dyDescent="0.2">
      <c r="A247" s="222"/>
      <c r="B247" s="223"/>
      <c r="C247" s="262" t="s">
        <v>382</v>
      </c>
      <c r="D247" s="248"/>
      <c r="E247" s="248"/>
      <c r="F247" s="248"/>
      <c r="G247" s="248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15"/>
      <c r="Z247" s="215"/>
      <c r="AA247" s="215"/>
      <c r="AB247" s="215"/>
      <c r="AC247" s="215"/>
      <c r="AD247" s="215"/>
      <c r="AE247" s="215"/>
      <c r="AF247" s="215"/>
      <c r="AG247" s="215" t="s">
        <v>153</v>
      </c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ht="22.5" outlineLevel="1" x14ac:dyDescent="0.2">
      <c r="A248" s="222"/>
      <c r="B248" s="223"/>
      <c r="C248" s="264" t="s">
        <v>394</v>
      </c>
      <c r="D248" s="249"/>
      <c r="E248" s="249"/>
      <c r="F248" s="249"/>
      <c r="G248" s="249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15"/>
      <c r="Z248" s="215"/>
      <c r="AA248" s="215"/>
      <c r="AB248" s="215"/>
      <c r="AC248" s="215"/>
      <c r="AD248" s="215"/>
      <c r="AE248" s="215"/>
      <c r="AF248" s="215"/>
      <c r="AG248" s="215" t="s">
        <v>166</v>
      </c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50" t="str">
        <f>C248</f>
        <v>Prevence před poškozením při provádění mikropilot. Dveře budou vysazeny, uskladněny v určené místnosti a po dokončení prací zpětně osazeny.</v>
      </c>
      <c r="BB248" s="215"/>
      <c r="BC248" s="215"/>
      <c r="BD248" s="215"/>
      <c r="BE248" s="215"/>
      <c r="BF248" s="215"/>
      <c r="BG248" s="215"/>
      <c r="BH248" s="215"/>
    </row>
    <row r="249" spans="1:60" outlineLevel="1" x14ac:dyDescent="0.2">
      <c r="A249" s="222"/>
      <c r="B249" s="223"/>
      <c r="C249" s="263" t="s">
        <v>260</v>
      </c>
      <c r="D249" s="225"/>
      <c r="E249" s="226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15"/>
      <c r="Z249" s="215"/>
      <c r="AA249" s="215"/>
      <c r="AB249" s="215"/>
      <c r="AC249" s="215"/>
      <c r="AD249" s="215"/>
      <c r="AE249" s="215"/>
      <c r="AF249" s="215"/>
      <c r="AG249" s="215" t="s">
        <v>155</v>
      </c>
      <c r="AH249" s="215">
        <v>0</v>
      </c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outlineLevel="1" x14ac:dyDescent="0.2">
      <c r="A250" s="222"/>
      <c r="B250" s="223"/>
      <c r="C250" s="263" t="s">
        <v>261</v>
      </c>
      <c r="D250" s="225"/>
      <c r="E250" s="226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15"/>
      <c r="Z250" s="215"/>
      <c r="AA250" s="215"/>
      <c r="AB250" s="215"/>
      <c r="AC250" s="215"/>
      <c r="AD250" s="215"/>
      <c r="AE250" s="215"/>
      <c r="AF250" s="215"/>
      <c r="AG250" s="215" t="s">
        <v>155</v>
      </c>
      <c r="AH250" s="215">
        <v>0</v>
      </c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</row>
    <row r="251" spans="1:60" outlineLevel="1" x14ac:dyDescent="0.2">
      <c r="A251" s="222"/>
      <c r="B251" s="223"/>
      <c r="C251" s="263" t="s">
        <v>395</v>
      </c>
      <c r="D251" s="225"/>
      <c r="E251" s="226">
        <v>2</v>
      </c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15"/>
      <c r="Z251" s="215"/>
      <c r="AA251" s="215"/>
      <c r="AB251" s="215"/>
      <c r="AC251" s="215"/>
      <c r="AD251" s="215"/>
      <c r="AE251" s="215"/>
      <c r="AF251" s="215"/>
      <c r="AG251" s="215" t="s">
        <v>155</v>
      </c>
      <c r="AH251" s="215">
        <v>0</v>
      </c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1" x14ac:dyDescent="0.2">
      <c r="A252" s="222"/>
      <c r="B252" s="223"/>
      <c r="C252" s="263" t="s">
        <v>384</v>
      </c>
      <c r="D252" s="225"/>
      <c r="E252" s="226">
        <v>2</v>
      </c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15"/>
      <c r="Z252" s="215"/>
      <c r="AA252" s="215"/>
      <c r="AB252" s="215"/>
      <c r="AC252" s="215"/>
      <c r="AD252" s="215"/>
      <c r="AE252" s="215"/>
      <c r="AF252" s="215"/>
      <c r="AG252" s="215" t="s">
        <v>155</v>
      </c>
      <c r="AH252" s="215">
        <v>0</v>
      </c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outlineLevel="1" x14ac:dyDescent="0.2">
      <c r="A253" s="222"/>
      <c r="B253" s="223"/>
      <c r="C253" s="263" t="s">
        <v>396</v>
      </c>
      <c r="D253" s="225"/>
      <c r="E253" s="226">
        <v>2</v>
      </c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15"/>
      <c r="Z253" s="215"/>
      <c r="AA253" s="215"/>
      <c r="AB253" s="215"/>
      <c r="AC253" s="215"/>
      <c r="AD253" s="215"/>
      <c r="AE253" s="215"/>
      <c r="AF253" s="215"/>
      <c r="AG253" s="215" t="s">
        <v>155</v>
      </c>
      <c r="AH253" s="215">
        <v>0</v>
      </c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</row>
    <row r="254" spans="1:60" outlineLevel="1" x14ac:dyDescent="0.2">
      <c r="A254" s="222"/>
      <c r="B254" s="223"/>
      <c r="C254" s="263" t="s">
        <v>386</v>
      </c>
      <c r="D254" s="225"/>
      <c r="E254" s="226">
        <v>1</v>
      </c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15"/>
      <c r="Z254" s="215"/>
      <c r="AA254" s="215"/>
      <c r="AB254" s="215"/>
      <c r="AC254" s="215"/>
      <c r="AD254" s="215"/>
      <c r="AE254" s="215"/>
      <c r="AF254" s="215"/>
      <c r="AG254" s="215" t="s">
        <v>155</v>
      </c>
      <c r="AH254" s="215">
        <v>0</v>
      </c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</row>
    <row r="255" spans="1:60" outlineLevel="1" x14ac:dyDescent="0.2">
      <c r="A255" s="222"/>
      <c r="B255" s="223"/>
      <c r="C255" s="263" t="s">
        <v>345</v>
      </c>
      <c r="D255" s="225"/>
      <c r="E255" s="226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15"/>
      <c r="Z255" s="215"/>
      <c r="AA255" s="215"/>
      <c r="AB255" s="215"/>
      <c r="AC255" s="215"/>
      <c r="AD255" s="215"/>
      <c r="AE255" s="215"/>
      <c r="AF255" s="215"/>
      <c r="AG255" s="215" t="s">
        <v>155</v>
      </c>
      <c r="AH255" s="215">
        <v>0</v>
      </c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  <c r="BG255" s="215"/>
      <c r="BH255" s="215"/>
    </row>
    <row r="256" spans="1:60" outlineLevel="1" x14ac:dyDescent="0.2">
      <c r="A256" s="222"/>
      <c r="B256" s="223"/>
      <c r="C256" s="263" t="s">
        <v>312</v>
      </c>
      <c r="D256" s="225"/>
      <c r="E256" s="226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15"/>
      <c r="Z256" s="215"/>
      <c r="AA256" s="215"/>
      <c r="AB256" s="215"/>
      <c r="AC256" s="215"/>
      <c r="AD256" s="215"/>
      <c r="AE256" s="215"/>
      <c r="AF256" s="215"/>
      <c r="AG256" s="215" t="s">
        <v>155</v>
      </c>
      <c r="AH256" s="215">
        <v>0</v>
      </c>
      <c r="AI256" s="215"/>
      <c r="AJ256" s="215"/>
      <c r="AK256" s="215"/>
      <c r="AL256" s="215"/>
      <c r="AM256" s="215"/>
      <c r="AN256" s="215"/>
      <c r="AO256" s="215"/>
      <c r="AP256" s="215"/>
      <c r="AQ256" s="215"/>
      <c r="AR256" s="215"/>
      <c r="AS256" s="215"/>
      <c r="AT256" s="215"/>
      <c r="AU256" s="215"/>
      <c r="AV256" s="215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  <c r="BG256" s="215"/>
      <c r="BH256" s="215"/>
    </row>
    <row r="257" spans="1:60" outlineLevel="1" x14ac:dyDescent="0.2">
      <c r="A257" s="222"/>
      <c r="B257" s="223"/>
      <c r="C257" s="263" t="s">
        <v>346</v>
      </c>
      <c r="D257" s="225"/>
      <c r="E257" s="226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15"/>
      <c r="Z257" s="215"/>
      <c r="AA257" s="215"/>
      <c r="AB257" s="215"/>
      <c r="AC257" s="215"/>
      <c r="AD257" s="215"/>
      <c r="AE257" s="215"/>
      <c r="AF257" s="215"/>
      <c r="AG257" s="215" t="s">
        <v>155</v>
      </c>
      <c r="AH257" s="215">
        <v>0</v>
      </c>
      <c r="AI257" s="215"/>
      <c r="AJ257" s="215"/>
      <c r="AK257" s="215"/>
      <c r="AL257" s="215"/>
      <c r="AM257" s="215"/>
      <c r="AN257" s="215"/>
      <c r="AO257" s="215"/>
      <c r="AP257" s="215"/>
      <c r="AQ257" s="215"/>
      <c r="AR257" s="215"/>
      <c r="AS257" s="215"/>
      <c r="AT257" s="215"/>
      <c r="AU257" s="215"/>
      <c r="AV257" s="215"/>
      <c r="AW257" s="215"/>
      <c r="AX257" s="215"/>
      <c r="AY257" s="215"/>
      <c r="AZ257" s="215"/>
      <c r="BA257" s="215"/>
      <c r="BB257" s="215"/>
      <c r="BC257" s="215"/>
      <c r="BD257" s="215"/>
      <c r="BE257" s="215"/>
      <c r="BF257" s="215"/>
      <c r="BG257" s="215"/>
      <c r="BH257" s="215"/>
    </row>
    <row r="258" spans="1:60" outlineLevel="1" x14ac:dyDescent="0.2">
      <c r="A258" s="222"/>
      <c r="B258" s="223"/>
      <c r="C258" s="263" t="s">
        <v>347</v>
      </c>
      <c r="D258" s="225"/>
      <c r="E258" s="226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15"/>
      <c r="Z258" s="215"/>
      <c r="AA258" s="215"/>
      <c r="AB258" s="215"/>
      <c r="AC258" s="215"/>
      <c r="AD258" s="215"/>
      <c r="AE258" s="215"/>
      <c r="AF258" s="215"/>
      <c r="AG258" s="215" t="s">
        <v>155</v>
      </c>
      <c r="AH258" s="215">
        <v>0</v>
      </c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  <c r="BG258" s="215"/>
      <c r="BH258" s="215"/>
    </row>
    <row r="259" spans="1:60" outlineLevel="1" x14ac:dyDescent="0.2">
      <c r="A259" s="222"/>
      <c r="B259" s="223"/>
      <c r="C259" s="263" t="s">
        <v>348</v>
      </c>
      <c r="D259" s="225"/>
      <c r="E259" s="226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15"/>
      <c r="Z259" s="215"/>
      <c r="AA259" s="215"/>
      <c r="AB259" s="215"/>
      <c r="AC259" s="215"/>
      <c r="AD259" s="215"/>
      <c r="AE259" s="215"/>
      <c r="AF259" s="215"/>
      <c r="AG259" s="215" t="s">
        <v>155</v>
      </c>
      <c r="AH259" s="215">
        <v>0</v>
      </c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</row>
    <row r="260" spans="1:60" ht="22.5" outlineLevel="1" x14ac:dyDescent="0.2">
      <c r="A260" s="241">
        <v>41</v>
      </c>
      <c r="B260" s="242" t="s">
        <v>397</v>
      </c>
      <c r="C260" s="261" t="s">
        <v>398</v>
      </c>
      <c r="D260" s="243" t="s">
        <v>147</v>
      </c>
      <c r="E260" s="244">
        <v>90</v>
      </c>
      <c r="F260" s="245"/>
      <c r="G260" s="246">
        <f>ROUND(E260*F260,2)</f>
        <v>0</v>
      </c>
      <c r="H260" s="245"/>
      <c r="I260" s="246">
        <f>ROUND(E260*H260,2)</f>
        <v>0</v>
      </c>
      <c r="J260" s="245"/>
      <c r="K260" s="246">
        <f>ROUND(E260*J260,2)</f>
        <v>0</v>
      </c>
      <c r="L260" s="246">
        <v>21</v>
      </c>
      <c r="M260" s="246">
        <f>G260*(1+L260/100)</f>
        <v>0</v>
      </c>
      <c r="N260" s="246">
        <v>2.7999999999999998E-4</v>
      </c>
      <c r="O260" s="246">
        <f>ROUND(E260*N260,2)</f>
        <v>0.03</v>
      </c>
      <c r="P260" s="246">
        <v>0</v>
      </c>
      <c r="Q260" s="246">
        <f>ROUND(E260*P260,2)</f>
        <v>0</v>
      </c>
      <c r="R260" s="246" t="s">
        <v>399</v>
      </c>
      <c r="S260" s="246" t="s">
        <v>149</v>
      </c>
      <c r="T260" s="247" t="s">
        <v>149</v>
      </c>
      <c r="U260" s="224">
        <v>1.1299999999999999</v>
      </c>
      <c r="V260" s="224">
        <f>ROUND(E260*U260,2)</f>
        <v>101.7</v>
      </c>
      <c r="W260" s="224"/>
      <c r="X260" s="224" t="s">
        <v>150</v>
      </c>
      <c r="Y260" s="215"/>
      <c r="Z260" s="215"/>
      <c r="AA260" s="215"/>
      <c r="AB260" s="215"/>
      <c r="AC260" s="215"/>
      <c r="AD260" s="215"/>
      <c r="AE260" s="215"/>
      <c r="AF260" s="215"/>
      <c r="AG260" s="215" t="s">
        <v>151</v>
      </c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5"/>
      <c r="AT260" s="215"/>
      <c r="AU260" s="215"/>
      <c r="AV260" s="215"/>
      <c r="AW260" s="215"/>
      <c r="AX260" s="215"/>
      <c r="AY260" s="215"/>
      <c r="AZ260" s="215"/>
      <c r="BA260" s="215"/>
      <c r="BB260" s="215"/>
      <c r="BC260" s="215"/>
      <c r="BD260" s="215"/>
      <c r="BE260" s="215"/>
      <c r="BF260" s="215"/>
      <c r="BG260" s="215"/>
      <c r="BH260" s="215"/>
    </row>
    <row r="261" spans="1:60" outlineLevel="1" x14ac:dyDescent="0.2">
      <c r="A261" s="222"/>
      <c r="B261" s="223"/>
      <c r="C261" s="263" t="s">
        <v>400</v>
      </c>
      <c r="D261" s="225"/>
      <c r="E261" s="226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15"/>
      <c r="Z261" s="215"/>
      <c r="AA261" s="215"/>
      <c r="AB261" s="215"/>
      <c r="AC261" s="215"/>
      <c r="AD261" s="215"/>
      <c r="AE261" s="215"/>
      <c r="AF261" s="215"/>
      <c r="AG261" s="215" t="s">
        <v>155</v>
      </c>
      <c r="AH261" s="215">
        <v>0</v>
      </c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  <c r="BG261" s="215"/>
      <c r="BH261" s="215"/>
    </row>
    <row r="262" spans="1:60" outlineLevel="1" x14ac:dyDescent="0.2">
      <c r="A262" s="222"/>
      <c r="B262" s="223"/>
      <c r="C262" s="263" t="s">
        <v>401</v>
      </c>
      <c r="D262" s="225"/>
      <c r="E262" s="226">
        <v>90</v>
      </c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15"/>
      <c r="Z262" s="215"/>
      <c r="AA262" s="215"/>
      <c r="AB262" s="215"/>
      <c r="AC262" s="215"/>
      <c r="AD262" s="215"/>
      <c r="AE262" s="215"/>
      <c r="AF262" s="215"/>
      <c r="AG262" s="215" t="s">
        <v>155</v>
      </c>
      <c r="AH262" s="215">
        <v>5</v>
      </c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</row>
    <row r="263" spans="1:60" ht="22.5" outlineLevel="1" x14ac:dyDescent="0.2">
      <c r="A263" s="241">
        <v>42</v>
      </c>
      <c r="B263" s="242" t="s">
        <v>402</v>
      </c>
      <c r="C263" s="261" t="s">
        <v>403</v>
      </c>
      <c r="D263" s="243" t="s">
        <v>170</v>
      </c>
      <c r="E263" s="244">
        <v>20</v>
      </c>
      <c r="F263" s="245"/>
      <c r="G263" s="246">
        <f>ROUND(E263*F263,2)</f>
        <v>0</v>
      </c>
      <c r="H263" s="245"/>
      <c r="I263" s="246">
        <f>ROUND(E263*H263,2)</f>
        <v>0</v>
      </c>
      <c r="J263" s="245"/>
      <c r="K263" s="246">
        <f>ROUND(E263*J263,2)</f>
        <v>0</v>
      </c>
      <c r="L263" s="246">
        <v>21</v>
      </c>
      <c r="M263" s="246">
        <f>G263*(1+L263/100)</f>
        <v>0</v>
      </c>
      <c r="N263" s="246">
        <v>2.1700000000000001E-3</v>
      </c>
      <c r="O263" s="246">
        <f>ROUND(E263*N263,2)</f>
        <v>0.04</v>
      </c>
      <c r="P263" s="246">
        <v>0</v>
      </c>
      <c r="Q263" s="246">
        <f>ROUND(E263*P263,2)</f>
        <v>0</v>
      </c>
      <c r="R263" s="246" t="s">
        <v>399</v>
      </c>
      <c r="S263" s="246" t="s">
        <v>149</v>
      </c>
      <c r="T263" s="247" t="s">
        <v>149</v>
      </c>
      <c r="U263" s="224">
        <v>0.34699999999999998</v>
      </c>
      <c r="V263" s="224">
        <f>ROUND(E263*U263,2)</f>
        <v>6.94</v>
      </c>
      <c r="W263" s="224"/>
      <c r="X263" s="224" t="s">
        <v>150</v>
      </c>
      <c r="Y263" s="215"/>
      <c r="Z263" s="215"/>
      <c r="AA263" s="215"/>
      <c r="AB263" s="215"/>
      <c r="AC263" s="215"/>
      <c r="AD263" s="215"/>
      <c r="AE263" s="215"/>
      <c r="AF263" s="215"/>
      <c r="AG263" s="215" t="s">
        <v>151</v>
      </c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</row>
    <row r="264" spans="1:60" outlineLevel="1" x14ac:dyDescent="0.2">
      <c r="A264" s="222"/>
      <c r="B264" s="223"/>
      <c r="C264" s="263" t="s">
        <v>404</v>
      </c>
      <c r="D264" s="225"/>
      <c r="E264" s="226">
        <v>20</v>
      </c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15"/>
      <c r="Z264" s="215"/>
      <c r="AA264" s="215"/>
      <c r="AB264" s="215"/>
      <c r="AC264" s="215"/>
      <c r="AD264" s="215"/>
      <c r="AE264" s="215"/>
      <c r="AF264" s="215"/>
      <c r="AG264" s="215" t="s">
        <v>155</v>
      </c>
      <c r="AH264" s="215">
        <v>5</v>
      </c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</row>
    <row r="265" spans="1:60" ht="22.5" outlineLevel="1" x14ac:dyDescent="0.2">
      <c r="A265" s="241">
        <v>43</v>
      </c>
      <c r="B265" s="242" t="s">
        <v>405</v>
      </c>
      <c r="C265" s="261" t="s">
        <v>406</v>
      </c>
      <c r="D265" s="243" t="s">
        <v>170</v>
      </c>
      <c r="E265" s="244">
        <v>7</v>
      </c>
      <c r="F265" s="245"/>
      <c r="G265" s="246">
        <f>ROUND(E265*F265,2)</f>
        <v>0</v>
      </c>
      <c r="H265" s="245"/>
      <c r="I265" s="246">
        <f>ROUND(E265*H265,2)</f>
        <v>0</v>
      </c>
      <c r="J265" s="245"/>
      <c r="K265" s="246">
        <f>ROUND(E265*J265,2)</f>
        <v>0</v>
      </c>
      <c r="L265" s="246">
        <v>21</v>
      </c>
      <c r="M265" s="246">
        <f>G265*(1+L265/100)</f>
        <v>0</v>
      </c>
      <c r="N265" s="246">
        <v>0</v>
      </c>
      <c r="O265" s="246">
        <f>ROUND(E265*N265,2)</f>
        <v>0</v>
      </c>
      <c r="P265" s="246">
        <v>0</v>
      </c>
      <c r="Q265" s="246">
        <f>ROUND(E265*P265,2)</f>
        <v>0</v>
      </c>
      <c r="R265" s="246" t="s">
        <v>399</v>
      </c>
      <c r="S265" s="246" t="s">
        <v>149</v>
      </c>
      <c r="T265" s="247" t="s">
        <v>149</v>
      </c>
      <c r="U265" s="224">
        <v>1.45</v>
      </c>
      <c r="V265" s="224">
        <f>ROUND(E265*U265,2)</f>
        <v>10.15</v>
      </c>
      <c r="W265" s="224"/>
      <c r="X265" s="224" t="s">
        <v>150</v>
      </c>
      <c r="Y265" s="215"/>
      <c r="Z265" s="215"/>
      <c r="AA265" s="215"/>
      <c r="AB265" s="215"/>
      <c r="AC265" s="215"/>
      <c r="AD265" s="215"/>
      <c r="AE265" s="215"/>
      <c r="AF265" s="215"/>
      <c r="AG265" s="215" t="s">
        <v>151</v>
      </c>
      <c r="AH265" s="215"/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</row>
    <row r="266" spans="1:60" outlineLevel="1" x14ac:dyDescent="0.2">
      <c r="A266" s="222"/>
      <c r="B266" s="223"/>
      <c r="C266" s="265" t="s">
        <v>407</v>
      </c>
      <c r="D266" s="251"/>
      <c r="E266" s="251"/>
      <c r="F266" s="251"/>
      <c r="G266" s="251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15"/>
      <c r="Z266" s="215"/>
      <c r="AA266" s="215"/>
      <c r="AB266" s="215"/>
      <c r="AC266" s="215"/>
      <c r="AD266" s="215"/>
      <c r="AE266" s="215"/>
      <c r="AF266" s="215"/>
      <c r="AG266" s="215" t="s">
        <v>166</v>
      </c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</row>
    <row r="267" spans="1:60" outlineLevel="1" x14ac:dyDescent="0.2">
      <c r="A267" s="222"/>
      <c r="B267" s="223"/>
      <c r="C267" s="263" t="s">
        <v>408</v>
      </c>
      <c r="D267" s="225"/>
      <c r="E267" s="226">
        <v>7</v>
      </c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15"/>
      <c r="Z267" s="215"/>
      <c r="AA267" s="215"/>
      <c r="AB267" s="215"/>
      <c r="AC267" s="215"/>
      <c r="AD267" s="215"/>
      <c r="AE267" s="215"/>
      <c r="AF267" s="215"/>
      <c r="AG267" s="215" t="s">
        <v>155</v>
      </c>
      <c r="AH267" s="215">
        <v>5</v>
      </c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</row>
    <row r="268" spans="1:60" outlineLevel="1" x14ac:dyDescent="0.2">
      <c r="A268" s="241">
        <v>44</v>
      </c>
      <c r="B268" s="242" t="s">
        <v>409</v>
      </c>
      <c r="C268" s="261" t="s">
        <v>410</v>
      </c>
      <c r="D268" s="243" t="s">
        <v>411</v>
      </c>
      <c r="E268" s="244">
        <v>8.5</v>
      </c>
      <c r="F268" s="245"/>
      <c r="G268" s="246">
        <f>ROUND(E268*F268,2)</f>
        <v>0</v>
      </c>
      <c r="H268" s="245"/>
      <c r="I268" s="246">
        <f>ROUND(E268*H268,2)</f>
        <v>0</v>
      </c>
      <c r="J268" s="245"/>
      <c r="K268" s="246">
        <f>ROUND(E268*J268,2)</f>
        <v>0</v>
      </c>
      <c r="L268" s="246">
        <v>21</v>
      </c>
      <c r="M268" s="246">
        <f>G268*(1+L268/100)</f>
        <v>0</v>
      </c>
      <c r="N268" s="246">
        <v>0</v>
      </c>
      <c r="O268" s="246">
        <f>ROUND(E268*N268,2)</f>
        <v>0</v>
      </c>
      <c r="P268" s="246">
        <v>0</v>
      </c>
      <c r="Q268" s="246">
        <f>ROUND(E268*P268,2)</f>
        <v>0</v>
      </c>
      <c r="R268" s="246"/>
      <c r="S268" s="246" t="s">
        <v>193</v>
      </c>
      <c r="T268" s="247" t="s">
        <v>229</v>
      </c>
      <c r="U268" s="224">
        <v>0</v>
      </c>
      <c r="V268" s="224">
        <f>ROUND(E268*U268,2)</f>
        <v>0</v>
      </c>
      <c r="W268" s="224"/>
      <c r="X268" s="224" t="s">
        <v>150</v>
      </c>
      <c r="Y268" s="215"/>
      <c r="Z268" s="215"/>
      <c r="AA268" s="215"/>
      <c r="AB268" s="215"/>
      <c r="AC268" s="215"/>
      <c r="AD268" s="215"/>
      <c r="AE268" s="215"/>
      <c r="AF268" s="215"/>
      <c r="AG268" s="215" t="s">
        <v>151</v>
      </c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</row>
    <row r="269" spans="1:60" outlineLevel="1" x14ac:dyDescent="0.2">
      <c r="A269" s="222"/>
      <c r="B269" s="223"/>
      <c r="C269" s="263" t="s">
        <v>260</v>
      </c>
      <c r="D269" s="225"/>
      <c r="E269" s="226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15"/>
      <c r="Z269" s="215"/>
      <c r="AA269" s="215"/>
      <c r="AB269" s="215"/>
      <c r="AC269" s="215"/>
      <c r="AD269" s="215"/>
      <c r="AE269" s="215"/>
      <c r="AF269" s="215"/>
      <c r="AG269" s="215" t="s">
        <v>155</v>
      </c>
      <c r="AH269" s="215">
        <v>0</v>
      </c>
      <c r="AI269" s="215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  <c r="BG269" s="215"/>
      <c r="BH269" s="215"/>
    </row>
    <row r="270" spans="1:60" outlineLevel="1" x14ac:dyDescent="0.2">
      <c r="A270" s="222"/>
      <c r="B270" s="223"/>
      <c r="C270" s="263" t="s">
        <v>412</v>
      </c>
      <c r="D270" s="225"/>
      <c r="E270" s="226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15"/>
      <c r="Z270" s="215"/>
      <c r="AA270" s="215"/>
      <c r="AB270" s="215"/>
      <c r="AC270" s="215"/>
      <c r="AD270" s="215"/>
      <c r="AE270" s="215"/>
      <c r="AF270" s="215"/>
      <c r="AG270" s="215" t="s">
        <v>155</v>
      </c>
      <c r="AH270" s="215">
        <v>0</v>
      </c>
      <c r="AI270" s="215"/>
      <c r="AJ270" s="215"/>
      <c r="AK270" s="215"/>
      <c r="AL270" s="215"/>
      <c r="AM270" s="215"/>
      <c r="AN270" s="215"/>
      <c r="AO270" s="215"/>
      <c r="AP270" s="215"/>
      <c r="AQ270" s="215"/>
      <c r="AR270" s="215"/>
      <c r="AS270" s="215"/>
      <c r="AT270" s="215"/>
      <c r="AU270" s="215"/>
      <c r="AV270" s="215"/>
      <c r="AW270" s="215"/>
      <c r="AX270" s="215"/>
      <c r="AY270" s="215"/>
      <c r="AZ270" s="215"/>
      <c r="BA270" s="215"/>
      <c r="BB270" s="215"/>
      <c r="BC270" s="215"/>
      <c r="BD270" s="215"/>
      <c r="BE270" s="215"/>
      <c r="BF270" s="215"/>
      <c r="BG270" s="215"/>
      <c r="BH270" s="215"/>
    </row>
    <row r="271" spans="1:60" outlineLevel="1" x14ac:dyDescent="0.2">
      <c r="A271" s="222"/>
      <c r="B271" s="223"/>
      <c r="C271" s="263" t="s">
        <v>413</v>
      </c>
      <c r="D271" s="225"/>
      <c r="E271" s="226">
        <v>1.5</v>
      </c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15"/>
      <c r="Z271" s="215"/>
      <c r="AA271" s="215"/>
      <c r="AB271" s="215"/>
      <c r="AC271" s="215"/>
      <c r="AD271" s="215"/>
      <c r="AE271" s="215"/>
      <c r="AF271" s="215"/>
      <c r="AG271" s="215" t="s">
        <v>155</v>
      </c>
      <c r="AH271" s="215">
        <v>0</v>
      </c>
      <c r="AI271" s="215"/>
      <c r="AJ271" s="215"/>
      <c r="AK271" s="215"/>
      <c r="AL271" s="215"/>
      <c r="AM271" s="215"/>
      <c r="AN271" s="215"/>
      <c r="AO271" s="215"/>
      <c r="AP271" s="215"/>
      <c r="AQ271" s="215"/>
      <c r="AR271" s="215"/>
      <c r="AS271" s="215"/>
      <c r="AT271" s="215"/>
      <c r="AU271" s="215"/>
      <c r="AV271" s="215"/>
      <c r="AW271" s="215"/>
      <c r="AX271" s="215"/>
      <c r="AY271" s="215"/>
      <c r="AZ271" s="215"/>
      <c r="BA271" s="215"/>
      <c r="BB271" s="215"/>
      <c r="BC271" s="215"/>
      <c r="BD271" s="215"/>
      <c r="BE271" s="215"/>
      <c r="BF271" s="215"/>
      <c r="BG271" s="215"/>
      <c r="BH271" s="215"/>
    </row>
    <row r="272" spans="1:60" outlineLevel="1" x14ac:dyDescent="0.2">
      <c r="A272" s="222"/>
      <c r="B272" s="223"/>
      <c r="C272" s="263" t="s">
        <v>414</v>
      </c>
      <c r="D272" s="225"/>
      <c r="E272" s="226">
        <v>2.5</v>
      </c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15"/>
      <c r="Z272" s="215"/>
      <c r="AA272" s="215"/>
      <c r="AB272" s="215"/>
      <c r="AC272" s="215"/>
      <c r="AD272" s="215"/>
      <c r="AE272" s="215"/>
      <c r="AF272" s="215"/>
      <c r="AG272" s="215" t="s">
        <v>155</v>
      </c>
      <c r="AH272" s="215">
        <v>0</v>
      </c>
      <c r="AI272" s="215"/>
      <c r="AJ272" s="215"/>
      <c r="AK272" s="215"/>
      <c r="AL272" s="215"/>
      <c r="AM272" s="215"/>
      <c r="AN272" s="215"/>
      <c r="AO272" s="215"/>
      <c r="AP272" s="215"/>
      <c r="AQ272" s="215"/>
      <c r="AR272" s="215"/>
      <c r="AS272" s="215"/>
      <c r="AT272" s="215"/>
      <c r="AU272" s="215"/>
      <c r="AV272" s="215"/>
      <c r="AW272" s="215"/>
      <c r="AX272" s="215"/>
      <c r="AY272" s="215"/>
      <c r="AZ272" s="215"/>
      <c r="BA272" s="215"/>
      <c r="BB272" s="215"/>
      <c r="BC272" s="215"/>
      <c r="BD272" s="215"/>
      <c r="BE272" s="215"/>
      <c r="BF272" s="215"/>
      <c r="BG272" s="215"/>
      <c r="BH272" s="215"/>
    </row>
    <row r="273" spans="1:60" outlineLevel="1" x14ac:dyDescent="0.2">
      <c r="A273" s="222"/>
      <c r="B273" s="223"/>
      <c r="C273" s="263" t="s">
        <v>396</v>
      </c>
      <c r="D273" s="225"/>
      <c r="E273" s="226">
        <v>2</v>
      </c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15"/>
      <c r="Z273" s="215"/>
      <c r="AA273" s="215"/>
      <c r="AB273" s="215"/>
      <c r="AC273" s="215"/>
      <c r="AD273" s="215"/>
      <c r="AE273" s="215"/>
      <c r="AF273" s="215"/>
      <c r="AG273" s="215" t="s">
        <v>155</v>
      </c>
      <c r="AH273" s="215">
        <v>0</v>
      </c>
      <c r="AI273" s="215"/>
      <c r="AJ273" s="215"/>
      <c r="AK273" s="215"/>
      <c r="AL273" s="215"/>
      <c r="AM273" s="215"/>
      <c r="AN273" s="215"/>
      <c r="AO273" s="215"/>
      <c r="AP273" s="215"/>
      <c r="AQ273" s="215"/>
      <c r="AR273" s="215"/>
      <c r="AS273" s="215"/>
      <c r="AT273" s="215"/>
      <c r="AU273" s="215"/>
      <c r="AV273" s="215"/>
      <c r="AW273" s="215"/>
      <c r="AX273" s="215"/>
      <c r="AY273" s="215"/>
      <c r="AZ273" s="215"/>
      <c r="BA273" s="215"/>
      <c r="BB273" s="215"/>
      <c r="BC273" s="215"/>
      <c r="BD273" s="215"/>
      <c r="BE273" s="215"/>
      <c r="BF273" s="215"/>
      <c r="BG273" s="215"/>
      <c r="BH273" s="215"/>
    </row>
    <row r="274" spans="1:60" outlineLevel="1" x14ac:dyDescent="0.2">
      <c r="A274" s="222"/>
      <c r="B274" s="223"/>
      <c r="C274" s="263" t="s">
        <v>415</v>
      </c>
      <c r="D274" s="225"/>
      <c r="E274" s="226">
        <v>2.5</v>
      </c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15"/>
      <c r="Z274" s="215"/>
      <c r="AA274" s="215"/>
      <c r="AB274" s="215"/>
      <c r="AC274" s="215"/>
      <c r="AD274" s="215"/>
      <c r="AE274" s="215"/>
      <c r="AF274" s="215"/>
      <c r="AG274" s="215" t="s">
        <v>155</v>
      </c>
      <c r="AH274" s="215">
        <v>0</v>
      </c>
      <c r="AI274" s="215"/>
      <c r="AJ274" s="215"/>
      <c r="AK274" s="215"/>
      <c r="AL274" s="215"/>
      <c r="AM274" s="215"/>
      <c r="AN274" s="215"/>
      <c r="AO274" s="215"/>
      <c r="AP274" s="215"/>
      <c r="AQ274" s="215"/>
      <c r="AR274" s="215"/>
      <c r="AS274" s="215"/>
      <c r="AT274" s="215"/>
      <c r="AU274" s="215"/>
      <c r="AV274" s="215"/>
      <c r="AW274" s="215"/>
      <c r="AX274" s="215"/>
      <c r="AY274" s="215"/>
      <c r="AZ274" s="215"/>
      <c r="BA274" s="215"/>
      <c r="BB274" s="215"/>
      <c r="BC274" s="215"/>
      <c r="BD274" s="215"/>
      <c r="BE274" s="215"/>
      <c r="BF274" s="215"/>
      <c r="BG274" s="215"/>
      <c r="BH274" s="215"/>
    </row>
    <row r="275" spans="1:60" outlineLevel="1" x14ac:dyDescent="0.2">
      <c r="A275" s="222"/>
      <c r="B275" s="223"/>
      <c r="C275" s="263" t="s">
        <v>345</v>
      </c>
      <c r="D275" s="225"/>
      <c r="E275" s="226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15"/>
      <c r="Z275" s="215"/>
      <c r="AA275" s="215"/>
      <c r="AB275" s="215"/>
      <c r="AC275" s="215"/>
      <c r="AD275" s="215"/>
      <c r="AE275" s="215"/>
      <c r="AF275" s="215"/>
      <c r="AG275" s="215" t="s">
        <v>155</v>
      </c>
      <c r="AH275" s="215">
        <v>0</v>
      </c>
      <c r="AI275" s="215"/>
      <c r="AJ275" s="215"/>
      <c r="AK275" s="215"/>
      <c r="AL275" s="215"/>
      <c r="AM275" s="215"/>
      <c r="AN275" s="215"/>
      <c r="AO275" s="215"/>
      <c r="AP275" s="215"/>
      <c r="AQ275" s="215"/>
      <c r="AR275" s="215"/>
      <c r="AS275" s="215"/>
      <c r="AT275" s="215"/>
      <c r="AU275" s="215"/>
      <c r="AV275" s="215"/>
      <c r="AW275" s="215"/>
      <c r="AX275" s="215"/>
      <c r="AY275" s="215"/>
      <c r="AZ275" s="215"/>
      <c r="BA275" s="215"/>
      <c r="BB275" s="215"/>
      <c r="BC275" s="215"/>
      <c r="BD275" s="215"/>
      <c r="BE275" s="215"/>
      <c r="BF275" s="215"/>
      <c r="BG275" s="215"/>
      <c r="BH275" s="215"/>
    </row>
    <row r="276" spans="1:60" outlineLevel="1" x14ac:dyDescent="0.2">
      <c r="A276" s="222"/>
      <c r="B276" s="223"/>
      <c r="C276" s="263" t="s">
        <v>312</v>
      </c>
      <c r="D276" s="225"/>
      <c r="E276" s="226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15"/>
      <c r="Z276" s="215"/>
      <c r="AA276" s="215"/>
      <c r="AB276" s="215"/>
      <c r="AC276" s="215"/>
      <c r="AD276" s="215"/>
      <c r="AE276" s="215"/>
      <c r="AF276" s="215"/>
      <c r="AG276" s="215" t="s">
        <v>155</v>
      </c>
      <c r="AH276" s="215">
        <v>0</v>
      </c>
      <c r="AI276" s="215"/>
      <c r="AJ276" s="215"/>
      <c r="AK276" s="215"/>
      <c r="AL276" s="215"/>
      <c r="AM276" s="215"/>
      <c r="AN276" s="215"/>
      <c r="AO276" s="215"/>
      <c r="AP276" s="215"/>
      <c r="AQ276" s="215"/>
      <c r="AR276" s="215"/>
      <c r="AS276" s="215"/>
      <c r="AT276" s="215"/>
      <c r="AU276" s="215"/>
      <c r="AV276" s="215"/>
      <c r="AW276" s="215"/>
      <c r="AX276" s="215"/>
      <c r="AY276" s="215"/>
      <c r="AZ276" s="215"/>
      <c r="BA276" s="215"/>
      <c r="BB276" s="215"/>
      <c r="BC276" s="215"/>
      <c r="BD276" s="215"/>
      <c r="BE276" s="215"/>
      <c r="BF276" s="215"/>
      <c r="BG276" s="215"/>
      <c r="BH276" s="215"/>
    </row>
    <row r="277" spans="1:60" outlineLevel="1" x14ac:dyDescent="0.2">
      <c r="A277" s="222"/>
      <c r="B277" s="223"/>
      <c r="C277" s="263" t="s">
        <v>346</v>
      </c>
      <c r="D277" s="225"/>
      <c r="E277" s="226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15"/>
      <c r="Z277" s="215"/>
      <c r="AA277" s="215"/>
      <c r="AB277" s="215"/>
      <c r="AC277" s="215"/>
      <c r="AD277" s="215"/>
      <c r="AE277" s="215"/>
      <c r="AF277" s="215"/>
      <c r="AG277" s="215" t="s">
        <v>155</v>
      </c>
      <c r="AH277" s="215">
        <v>0</v>
      </c>
      <c r="AI277" s="215"/>
      <c r="AJ277" s="215"/>
      <c r="AK277" s="215"/>
      <c r="AL277" s="215"/>
      <c r="AM277" s="215"/>
      <c r="AN277" s="215"/>
      <c r="AO277" s="215"/>
      <c r="AP277" s="215"/>
      <c r="AQ277" s="215"/>
      <c r="AR277" s="215"/>
      <c r="AS277" s="215"/>
      <c r="AT277" s="215"/>
      <c r="AU277" s="215"/>
      <c r="AV277" s="215"/>
      <c r="AW277" s="215"/>
      <c r="AX277" s="215"/>
      <c r="AY277" s="215"/>
      <c r="AZ277" s="215"/>
      <c r="BA277" s="215"/>
      <c r="BB277" s="215"/>
      <c r="BC277" s="215"/>
      <c r="BD277" s="215"/>
      <c r="BE277" s="215"/>
      <c r="BF277" s="215"/>
      <c r="BG277" s="215"/>
      <c r="BH277" s="215"/>
    </row>
    <row r="278" spans="1:60" outlineLevel="1" x14ac:dyDescent="0.2">
      <c r="A278" s="222"/>
      <c r="B278" s="223"/>
      <c r="C278" s="263" t="s">
        <v>347</v>
      </c>
      <c r="D278" s="225"/>
      <c r="E278" s="226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15"/>
      <c r="Z278" s="215"/>
      <c r="AA278" s="215"/>
      <c r="AB278" s="215"/>
      <c r="AC278" s="215"/>
      <c r="AD278" s="215"/>
      <c r="AE278" s="215"/>
      <c r="AF278" s="215"/>
      <c r="AG278" s="215" t="s">
        <v>155</v>
      </c>
      <c r="AH278" s="215">
        <v>0</v>
      </c>
      <c r="AI278" s="215"/>
      <c r="AJ278" s="215"/>
      <c r="AK278" s="215"/>
      <c r="AL278" s="215"/>
      <c r="AM278" s="215"/>
      <c r="AN278" s="215"/>
      <c r="AO278" s="215"/>
      <c r="AP278" s="215"/>
      <c r="AQ278" s="215"/>
      <c r="AR278" s="215"/>
      <c r="AS278" s="215"/>
      <c r="AT278" s="215"/>
      <c r="AU278" s="215"/>
      <c r="AV278" s="215"/>
      <c r="AW278" s="215"/>
      <c r="AX278" s="215"/>
      <c r="AY278" s="215"/>
      <c r="AZ278" s="215"/>
      <c r="BA278" s="215"/>
      <c r="BB278" s="215"/>
      <c r="BC278" s="215"/>
      <c r="BD278" s="215"/>
      <c r="BE278" s="215"/>
      <c r="BF278" s="215"/>
      <c r="BG278" s="215"/>
      <c r="BH278" s="215"/>
    </row>
    <row r="279" spans="1:60" outlineLevel="1" x14ac:dyDescent="0.2">
      <c r="A279" s="222"/>
      <c r="B279" s="223"/>
      <c r="C279" s="263" t="s">
        <v>348</v>
      </c>
      <c r="D279" s="225"/>
      <c r="E279" s="226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15"/>
      <c r="Z279" s="215"/>
      <c r="AA279" s="215"/>
      <c r="AB279" s="215"/>
      <c r="AC279" s="215"/>
      <c r="AD279" s="215"/>
      <c r="AE279" s="215"/>
      <c r="AF279" s="215"/>
      <c r="AG279" s="215" t="s">
        <v>155</v>
      </c>
      <c r="AH279" s="215">
        <v>0</v>
      </c>
      <c r="AI279" s="215"/>
      <c r="AJ279" s="215"/>
      <c r="AK279" s="215"/>
      <c r="AL279" s="215"/>
      <c r="AM279" s="215"/>
      <c r="AN279" s="215"/>
      <c r="AO279" s="215"/>
      <c r="AP279" s="215"/>
      <c r="AQ279" s="215"/>
      <c r="AR279" s="215"/>
      <c r="AS279" s="215"/>
      <c r="AT279" s="215"/>
      <c r="AU279" s="215"/>
      <c r="AV279" s="215"/>
      <c r="AW279" s="215"/>
      <c r="AX279" s="215"/>
      <c r="AY279" s="215"/>
      <c r="AZ279" s="215"/>
      <c r="BA279" s="215"/>
      <c r="BB279" s="215"/>
      <c r="BC279" s="215"/>
      <c r="BD279" s="215"/>
      <c r="BE279" s="215"/>
      <c r="BF279" s="215"/>
      <c r="BG279" s="215"/>
      <c r="BH279" s="215"/>
    </row>
    <row r="280" spans="1:60" outlineLevel="1" x14ac:dyDescent="0.2">
      <c r="A280" s="241">
        <v>45</v>
      </c>
      <c r="B280" s="242" t="s">
        <v>416</v>
      </c>
      <c r="C280" s="261" t="s">
        <v>417</v>
      </c>
      <c r="D280" s="243" t="s">
        <v>411</v>
      </c>
      <c r="E280" s="244">
        <v>8.5</v>
      </c>
      <c r="F280" s="245"/>
      <c r="G280" s="246">
        <f>ROUND(E280*F280,2)</f>
        <v>0</v>
      </c>
      <c r="H280" s="245"/>
      <c r="I280" s="246">
        <f>ROUND(E280*H280,2)</f>
        <v>0</v>
      </c>
      <c r="J280" s="245"/>
      <c r="K280" s="246">
        <f>ROUND(E280*J280,2)</f>
        <v>0</v>
      </c>
      <c r="L280" s="246">
        <v>21</v>
      </c>
      <c r="M280" s="246">
        <f>G280*(1+L280/100)</f>
        <v>0</v>
      </c>
      <c r="N280" s="246">
        <v>0</v>
      </c>
      <c r="O280" s="246">
        <f>ROUND(E280*N280,2)</f>
        <v>0</v>
      </c>
      <c r="P280" s="246">
        <v>0</v>
      </c>
      <c r="Q280" s="246">
        <f>ROUND(E280*P280,2)</f>
        <v>0</v>
      </c>
      <c r="R280" s="246"/>
      <c r="S280" s="246" t="s">
        <v>193</v>
      </c>
      <c r="T280" s="247" t="s">
        <v>229</v>
      </c>
      <c r="U280" s="224">
        <v>0</v>
      </c>
      <c r="V280" s="224">
        <f>ROUND(E280*U280,2)</f>
        <v>0</v>
      </c>
      <c r="W280" s="224"/>
      <c r="X280" s="224" t="s">
        <v>150</v>
      </c>
      <c r="Y280" s="215"/>
      <c r="Z280" s="215"/>
      <c r="AA280" s="215"/>
      <c r="AB280" s="215"/>
      <c r="AC280" s="215"/>
      <c r="AD280" s="215"/>
      <c r="AE280" s="215"/>
      <c r="AF280" s="215"/>
      <c r="AG280" s="215" t="s">
        <v>151</v>
      </c>
      <c r="AH280" s="215"/>
      <c r="AI280" s="215"/>
      <c r="AJ280" s="215"/>
      <c r="AK280" s="215"/>
      <c r="AL280" s="215"/>
      <c r="AM280" s="215"/>
      <c r="AN280" s="215"/>
      <c r="AO280" s="215"/>
      <c r="AP280" s="215"/>
      <c r="AQ280" s="215"/>
      <c r="AR280" s="215"/>
      <c r="AS280" s="215"/>
      <c r="AT280" s="215"/>
      <c r="AU280" s="215"/>
      <c r="AV280" s="215"/>
      <c r="AW280" s="215"/>
      <c r="AX280" s="215"/>
      <c r="AY280" s="215"/>
      <c r="AZ280" s="215"/>
      <c r="BA280" s="215"/>
      <c r="BB280" s="215"/>
      <c r="BC280" s="215"/>
      <c r="BD280" s="215"/>
      <c r="BE280" s="215"/>
      <c r="BF280" s="215"/>
      <c r="BG280" s="215"/>
      <c r="BH280" s="215"/>
    </row>
    <row r="281" spans="1:60" outlineLevel="1" x14ac:dyDescent="0.2">
      <c r="A281" s="222"/>
      <c r="B281" s="223"/>
      <c r="C281" s="263" t="s">
        <v>418</v>
      </c>
      <c r="D281" s="225"/>
      <c r="E281" s="226">
        <v>8.5</v>
      </c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15"/>
      <c r="Z281" s="215"/>
      <c r="AA281" s="215"/>
      <c r="AB281" s="215"/>
      <c r="AC281" s="215"/>
      <c r="AD281" s="215"/>
      <c r="AE281" s="215"/>
      <c r="AF281" s="215"/>
      <c r="AG281" s="215" t="s">
        <v>155</v>
      </c>
      <c r="AH281" s="215">
        <v>5</v>
      </c>
      <c r="AI281" s="215"/>
      <c r="AJ281" s="215"/>
      <c r="AK281" s="215"/>
      <c r="AL281" s="215"/>
      <c r="AM281" s="215"/>
      <c r="AN281" s="215"/>
      <c r="AO281" s="215"/>
      <c r="AP281" s="215"/>
      <c r="AQ281" s="215"/>
      <c r="AR281" s="215"/>
      <c r="AS281" s="215"/>
      <c r="AT281" s="215"/>
      <c r="AU281" s="215"/>
      <c r="AV281" s="215"/>
      <c r="AW281" s="215"/>
      <c r="AX281" s="215"/>
      <c r="AY281" s="215"/>
      <c r="AZ281" s="215"/>
      <c r="BA281" s="215"/>
      <c r="BB281" s="215"/>
      <c r="BC281" s="215"/>
      <c r="BD281" s="215"/>
      <c r="BE281" s="215"/>
      <c r="BF281" s="215"/>
      <c r="BG281" s="215"/>
      <c r="BH281" s="215"/>
    </row>
    <row r="282" spans="1:60" outlineLevel="1" x14ac:dyDescent="0.2">
      <c r="A282" s="241">
        <v>46</v>
      </c>
      <c r="B282" s="242" t="s">
        <v>419</v>
      </c>
      <c r="C282" s="261" t="s">
        <v>420</v>
      </c>
      <c r="D282" s="243" t="s">
        <v>147</v>
      </c>
      <c r="E282" s="244">
        <v>0</v>
      </c>
      <c r="F282" s="245"/>
      <c r="G282" s="246">
        <f>ROUND(E282*F282,2)</f>
        <v>0</v>
      </c>
      <c r="H282" s="245"/>
      <c r="I282" s="246">
        <f>ROUND(E282*H282,2)</f>
        <v>0</v>
      </c>
      <c r="J282" s="245"/>
      <c r="K282" s="246">
        <f>ROUND(E282*J282,2)</f>
        <v>0</v>
      </c>
      <c r="L282" s="246">
        <v>21</v>
      </c>
      <c r="M282" s="246">
        <f>G282*(1+L282/100)</f>
        <v>0</v>
      </c>
      <c r="N282" s="246">
        <v>0</v>
      </c>
      <c r="O282" s="246">
        <f>ROUND(E282*N282,2)</f>
        <v>0</v>
      </c>
      <c r="P282" s="246">
        <v>0</v>
      </c>
      <c r="Q282" s="246">
        <f>ROUND(E282*P282,2)</f>
        <v>0</v>
      </c>
      <c r="R282" s="246"/>
      <c r="S282" s="246" t="s">
        <v>193</v>
      </c>
      <c r="T282" s="247" t="s">
        <v>229</v>
      </c>
      <c r="U282" s="224">
        <v>0</v>
      </c>
      <c r="V282" s="224">
        <f>ROUND(E282*U282,2)</f>
        <v>0</v>
      </c>
      <c r="W282" s="224"/>
      <c r="X282" s="224" t="s">
        <v>150</v>
      </c>
      <c r="Y282" s="215"/>
      <c r="Z282" s="215"/>
      <c r="AA282" s="215"/>
      <c r="AB282" s="215"/>
      <c r="AC282" s="215"/>
      <c r="AD282" s="215"/>
      <c r="AE282" s="215"/>
      <c r="AF282" s="215"/>
      <c r="AG282" s="215" t="s">
        <v>151</v>
      </c>
      <c r="AH282" s="215"/>
      <c r="AI282" s="215"/>
      <c r="AJ282" s="215"/>
      <c r="AK282" s="215"/>
      <c r="AL282" s="215"/>
      <c r="AM282" s="215"/>
      <c r="AN282" s="215"/>
      <c r="AO282" s="215"/>
      <c r="AP282" s="215"/>
      <c r="AQ282" s="215"/>
      <c r="AR282" s="215"/>
      <c r="AS282" s="215"/>
      <c r="AT282" s="215"/>
      <c r="AU282" s="215"/>
      <c r="AV282" s="215"/>
      <c r="AW282" s="215"/>
      <c r="AX282" s="215"/>
      <c r="AY282" s="215"/>
      <c r="AZ282" s="215"/>
      <c r="BA282" s="215"/>
      <c r="BB282" s="215"/>
      <c r="BC282" s="215"/>
      <c r="BD282" s="215"/>
      <c r="BE282" s="215"/>
      <c r="BF282" s="215"/>
      <c r="BG282" s="215"/>
      <c r="BH282" s="215"/>
    </row>
    <row r="283" spans="1:60" ht="22.5" outlineLevel="1" x14ac:dyDescent="0.2">
      <c r="A283" s="222"/>
      <c r="B283" s="223"/>
      <c r="C283" s="265" t="s">
        <v>421</v>
      </c>
      <c r="D283" s="251"/>
      <c r="E283" s="251"/>
      <c r="F283" s="251"/>
      <c r="G283" s="251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15"/>
      <c r="Z283" s="215"/>
      <c r="AA283" s="215"/>
      <c r="AB283" s="215"/>
      <c r="AC283" s="215"/>
      <c r="AD283" s="215"/>
      <c r="AE283" s="215"/>
      <c r="AF283" s="215"/>
      <c r="AG283" s="215" t="s">
        <v>166</v>
      </c>
      <c r="AH283" s="215"/>
      <c r="AI283" s="215"/>
      <c r="AJ283" s="215"/>
      <c r="AK283" s="215"/>
      <c r="AL283" s="215"/>
      <c r="AM283" s="215"/>
      <c r="AN283" s="215"/>
      <c r="AO283" s="215"/>
      <c r="AP283" s="215"/>
      <c r="AQ283" s="215"/>
      <c r="AR283" s="215"/>
      <c r="AS283" s="215"/>
      <c r="AT283" s="215"/>
      <c r="AU283" s="215"/>
      <c r="AV283" s="215"/>
      <c r="AW283" s="215"/>
      <c r="AX283" s="215"/>
      <c r="AY283" s="215"/>
      <c r="AZ283" s="215"/>
      <c r="BA283" s="250" t="str">
        <f>C283</f>
        <v>Položka bude použita a fakturována pouze v případě výměny neopravitelného okna. Zhotovitel do nabídky uvede cenu, za kterou v případě potřeby dodá a osadí okna v provedení pohledově odpovídajícím původně osazeným oknům.</v>
      </c>
      <c r="BB283" s="215"/>
      <c r="BC283" s="215"/>
      <c r="BD283" s="215"/>
      <c r="BE283" s="215"/>
      <c r="BF283" s="215"/>
      <c r="BG283" s="215"/>
      <c r="BH283" s="215"/>
    </row>
    <row r="284" spans="1:60" outlineLevel="1" x14ac:dyDescent="0.2">
      <c r="A284" s="241">
        <v>47</v>
      </c>
      <c r="B284" s="242" t="s">
        <v>422</v>
      </c>
      <c r="C284" s="261" t="s">
        <v>423</v>
      </c>
      <c r="D284" s="243" t="s">
        <v>331</v>
      </c>
      <c r="E284" s="244">
        <v>6.8599999999999994E-2</v>
      </c>
      <c r="F284" s="245"/>
      <c r="G284" s="246">
        <f>ROUND(E284*F284,2)</f>
        <v>0</v>
      </c>
      <c r="H284" s="245"/>
      <c r="I284" s="246">
        <f>ROUND(E284*H284,2)</f>
        <v>0</v>
      </c>
      <c r="J284" s="245"/>
      <c r="K284" s="246">
        <f>ROUND(E284*J284,2)</f>
        <v>0</v>
      </c>
      <c r="L284" s="246">
        <v>21</v>
      </c>
      <c r="M284" s="246">
        <f>G284*(1+L284/100)</f>
        <v>0</v>
      </c>
      <c r="N284" s="246">
        <v>0</v>
      </c>
      <c r="O284" s="246">
        <f>ROUND(E284*N284,2)</f>
        <v>0</v>
      </c>
      <c r="P284" s="246">
        <v>0</v>
      </c>
      <c r="Q284" s="246">
        <f>ROUND(E284*P284,2)</f>
        <v>0</v>
      </c>
      <c r="R284" s="246" t="s">
        <v>399</v>
      </c>
      <c r="S284" s="246" t="s">
        <v>149</v>
      </c>
      <c r="T284" s="247" t="s">
        <v>149</v>
      </c>
      <c r="U284" s="224">
        <v>2.2549999999999999</v>
      </c>
      <c r="V284" s="224">
        <f>ROUND(E284*U284,2)</f>
        <v>0.15</v>
      </c>
      <c r="W284" s="224"/>
      <c r="X284" s="224" t="s">
        <v>333</v>
      </c>
      <c r="Y284" s="215"/>
      <c r="Z284" s="215"/>
      <c r="AA284" s="215"/>
      <c r="AB284" s="215"/>
      <c r="AC284" s="215"/>
      <c r="AD284" s="215"/>
      <c r="AE284" s="215"/>
      <c r="AF284" s="215"/>
      <c r="AG284" s="215" t="s">
        <v>334</v>
      </c>
      <c r="AH284" s="215"/>
      <c r="AI284" s="215"/>
      <c r="AJ284" s="215"/>
      <c r="AK284" s="215"/>
      <c r="AL284" s="215"/>
      <c r="AM284" s="215"/>
      <c r="AN284" s="215"/>
      <c r="AO284" s="215"/>
      <c r="AP284" s="215"/>
      <c r="AQ284" s="215"/>
      <c r="AR284" s="215"/>
      <c r="AS284" s="215"/>
      <c r="AT284" s="215"/>
      <c r="AU284" s="215"/>
      <c r="AV284" s="215"/>
      <c r="AW284" s="215"/>
      <c r="AX284" s="215"/>
      <c r="AY284" s="215"/>
      <c r="AZ284" s="215"/>
      <c r="BA284" s="215"/>
      <c r="BB284" s="215"/>
      <c r="BC284" s="215"/>
      <c r="BD284" s="215"/>
      <c r="BE284" s="215"/>
      <c r="BF284" s="215"/>
      <c r="BG284" s="215"/>
      <c r="BH284" s="215"/>
    </row>
    <row r="285" spans="1:60" outlineLevel="1" x14ac:dyDescent="0.2">
      <c r="A285" s="222"/>
      <c r="B285" s="223"/>
      <c r="C285" s="262" t="s">
        <v>373</v>
      </c>
      <c r="D285" s="248"/>
      <c r="E285" s="248"/>
      <c r="F285" s="248"/>
      <c r="G285" s="248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15"/>
      <c r="Z285" s="215"/>
      <c r="AA285" s="215"/>
      <c r="AB285" s="215"/>
      <c r="AC285" s="215"/>
      <c r="AD285" s="215"/>
      <c r="AE285" s="215"/>
      <c r="AF285" s="215"/>
      <c r="AG285" s="215" t="s">
        <v>153</v>
      </c>
      <c r="AH285" s="215"/>
      <c r="AI285" s="215"/>
      <c r="AJ285" s="215"/>
      <c r="AK285" s="215"/>
      <c r="AL285" s="215"/>
      <c r="AM285" s="215"/>
      <c r="AN285" s="215"/>
      <c r="AO285" s="215"/>
      <c r="AP285" s="215"/>
      <c r="AQ285" s="215"/>
      <c r="AR285" s="215"/>
      <c r="AS285" s="215"/>
      <c r="AT285" s="215"/>
      <c r="AU285" s="215"/>
      <c r="AV285" s="215"/>
      <c r="AW285" s="215"/>
      <c r="AX285" s="215"/>
      <c r="AY285" s="215"/>
      <c r="AZ285" s="215"/>
      <c r="BA285" s="215"/>
      <c r="BB285" s="215"/>
      <c r="BC285" s="215"/>
      <c r="BD285" s="215"/>
      <c r="BE285" s="215"/>
      <c r="BF285" s="215"/>
      <c r="BG285" s="215"/>
      <c r="BH285" s="215"/>
    </row>
    <row r="286" spans="1:60" x14ac:dyDescent="0.2">
      <c r="A286" s="235" t="s">
        <v>143</v>
      </c>
      <c r="B286" s="236" t="s">
        <v>104</v>
      </c>
      <c r="C286" s="260" t="s">
        <v>105</v>
      </c>
      <c r="D286" s="237"/>
      <c r="E286" s="238"/>
      <c r="F286" s="239"/>
      <c r="G286" s="239">
        <f>SUMIF(AG287:AG320,"&lt;&gt;NOR",G287:G320)</f>
        <v>0</v>
      </c>
      <c r="H286" s="239"/>
      <c r="I286" s="239">
        <f>SUM(I287:I320)</f>
        <v>0</v>
      </c>
      <c r="J286" s="239"/>
      <c r="K286" s="239">
        <f>SUM(K287:K320)</f>
        <v>0</v>
      </c>
      <c r="L286" s="239"/>
      <c r="M286" s="239">
        <f>SUM(M287:M320)</f>
        <v>0</v>
      </c>
      <c r="N286" s="239"/>
      <c r="O286" s="239">
        <f>SUM(O287:O320)</f>
        <v>1.46</v>
      </c>
      <c r="P286" s="239"/>
      <c r="Q286" s="239">
        <f>SUM(Q287:Q320)</f>
        <v>0</v>
      </c>
      <c r="R286" s="239"/>
      <c r="S286" s="239"/>
      <c r="T286" s="240"/>
      <c r="U286" s="234"/>
      <c r="V286" s="234">
        <f>SUM(V287:V320)</f>
        <v>71.03</v>
      </c>
      <c r="W286" s="234"/>
      <c r="X286" s="234"/>
      <c r="AG286" t="s">
        <v>144</v>
      </c>
    </row>
    <row r="287" spans="1:60" outlineLevel="1" x14ac:dyDescent="0.2">
      <c r="A287" s="241">
        <v>48</v>
      </c>
      <c r="B287" s="242" t="s">
        <v>424</v>
      </c>
      <c r="C287" s="261" t="s">
        <v>425</v>
      </c>
      <c r="D287" s="243" t="s">
        <v>187</v>
      </c>
      <c r="E287" s="244">
        <v>49.69</v>
      </c>
      <c r="F287" s="245"/>
      <c r="G287" s="246">
        <f>ROUND(E287*F287,2)</f>
        <v>0</v>
      </c>
      <c r="H287" s="245"/>
      <c r="I287" s="246">
        <f>ROUND(E287*H287,2)</f>
        <v>0</v>
      </c>
      <c r="J287" s="245"/>
      <c r="K287" s="246">
        <f>ROUND(E287*J287,2)</f>
        <v>0</v>
      </c>
      <c r="L287" s="246">
        <v>21</v>
      </c>
      <c r="M287" s="246">
        <f>G287*(1+L287/100)</f>
        <v>0</v>
      </c>
      <c r="N287" s="246">
        <v>0</v>
      </c>
      <c r="O287" s="246">
        <f>ROUND(E287*N287,2)</f>
        <v>0</v>
      </c>
      <c r="P287" s="246">
        <v>0</v>
      </c>
      <c r="Q287" s="246">
        <f>ROUND(E287*P287,2)</f>
        <v>0</v>
      </c>
      <c r="R287" s="246" t="s">
        <v>426</v>
      </c>
      <c r="S287" s="246" t="s">
        <v>149</v>
      </c>
      <c r="T287" s="247" t="s">
        <v>149</v>
      </c>
      <c r="U287" s="224">
        <v>0.23599999999999999</v>
      </c>
      <c r="V287" s="224">
        <f>ROUND(E287*U287,2)</f>
        <v>11.73</v>
      </c>
      <c r="W287" s="224"/>
      <c r="X287" s="224" t="s">
        <v>150</v>
      </c>
      <c r="Y287" s="215"/>
      <c r="Z287" s="215"/>
      <c r="AA287" s="215"/>
      <c r="AB287" s="215"/>
      <c r="AC287" s="215"/>
      <c r="AD287" s="215"/>
      <c r="AE287" s="215"/>
      <c r="AF287" s="215"/>
      <c r="AG287" s="215" t="s">
        <v>151</v>
      </c>
      <c r="AH287" s="215"/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5"/>
      <c r="AT287" s="215"/>
      <c r="AU287" s="215"/>
      <c r="AV287" s="215"/>
      <c r="AW287" s="215"/>
      <c r="AX287" s="215"/>
      <c r="AY287" s="215"/>
      <c r="AZ287" s="215"/>
      <c r="BA287" s="215"/>
      <c r="BB287" s="215"/>
      <c r="BC287" s="215"/>
      <c r="BD287" s="215"/>
      <c r="BE287" s="215"/>
      <c r="BF287" s="215"/>
      <c r="BG287" s="215"/>
      <c r="BH287" s="215"/>
    </row>
    <row r="288" spans="1:60" outlineLevel="1" x14ac:dyDescent="0.2">
      <c r="A288" s="222"/>
      <c r="B288" s="223"/>
      <c r="C288" s="263" t="s">
        <v>321</v>
      </c>
      <c r="D288" s="225"/>
      <c r="E288" s="226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15"/>
      <c r="Z288" s="215"/>
      <c r="AA288" s="215"/>
      <c r="AB288" s="215"/>
      <c r="AC288" s="215"/>
      <c r="AD288" s="215"/>
      <c r="AE288" s="215"/>
      <c r="AF288" s="215"/>
      <c r="AG288" s="215" t="s">
        <v>155</v>
      </c>
      <c r="AH288" s="215">
        <v>0</v>
      </c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5"/>
      <c r="AT288" s="215"/>
      <c r="AU288" s="215"/>
      <c r="AV288" s="215"/>
      <c r="AW288" s="215"/>
      <c r="AX288" s="215"/>
      <c r="AY288" s="215"/>
      <c r="AZ288" s="215"/>
      <c r="BA288" s="215"/>
      <c r="BB288" s="215"/>
      <c r="BC288" s="215"/>
      <c r="BD288" s="215"/>
      <c r="BE288" s="215"/>
      <c r="BF288" s="215"/>
      <c r="BG288" s="215"/>
      <c r="BH288" s="215"/>
    </row>
    <row r="289" spans="1:60" outlineLevel="1" x14ac:dyDescent="0.2">
      <c r="A289" s="222"/>
      <c r="B289" s="223"/>
      <c r="C289" s="263" t="s">
        <v>260</v>
      </c>
      <c r="D289" s="225"/>
      <c r="E289" s="226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15"/>
      <c r="Z289" s="215"/>
      <c r="AA289" s="215"/>
      <c r="AB289" s="215"/>
      <c r="AC289" s="215"/>
      <c r="AD289" s="215"/>
      <c r="AE289" s="215"/>
      <c r="AF289" s="215"/>
      <c r="AG289" s="215" t="s">
        <v>155</v>
      </c>
      <c r="AH289" s="215">
        <v>0</v>
      </c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5"/>
      <c r="AT289" s="215"/>
      <c r="AU289" s="215"/>
      <c r="AV289" s="215"/>
      <c r="AW289" s="215"/>
      <c r="AX289" s="215"/>
      <c r="AY289" s="215"/>
      <c r="AZ289" s="215"/>
      <c r="BA289" s="215"/>
      <c r="BB289" s="215"/>
      <c r="BC289" s="215"/>
      <c r="BD289" s="215"/>
      <c r="BE289" s="215"/>
      <c r="BF289" s="215"/>
      <c r="BG289" s="215"/>
      <c r="BH289" s="215"/>
    </row>
    <row r="290" spans="1:60" outlineLevel="1" x14ac:dyDescent="0.2">
      <c r="A290" s="222"/>
      <c r="B290" s="223"/>
      <c r="C290" s="263" t="s">
        <v>261</v>
      </c>
      <c r="D290" s="225"/>
      <c r="E290" s="226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15"/>
      <c r="Z290" s="215"/>
      <c r="AA290" s="215"/>
      <c r="AB290" s="215"/>
      <c r="AC290" s="215"/>
      <c r="AD290" s="215"/>
      <c r="AE290" s="215"/>
      <c r="AF290" s="215"/>
      <c r="AG290" s="215" t="s">
        <v>155</v>
      </c>
      <c r="AH290" s="215">
        <v>0</v>
      </c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5"/>
      <c r="AT290" s="215"/>
      <c r="AU290" s="215"/>
      <c r="AV290" s="215"/>
      <c r="AW290" s="215"/>
      <c r="AX290" s="215"/>
      <c r="AY290" s="215"/>
      <c r="AZ290" s="215"/>
      <c r="BA290" s="215"/>
      <c r="BB290" s="215"/>
      <c r="BC290" s="215"/>
      <c r="BD290" s="215"/>
      <c r="BE290" s="215"/>
      <c r="BF290" s="215"/>
      <c r="BG290" s="215"/>
      <c r="BH290" s="215"/>
    </row>
    <row r="291" spans="1:60" outlineLevel="1" x14ac:dyDescent="0.2">
      <c r="A291" s="222"/>
      <c r="B291" s="223"/>
      <c r="C291" s="263" t="s">
        <v>427</v>
      </c>
      <c r="D291" s="225"/>
      <c r="E291" s="226">
        <v>14.69</v>
      </c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15"/>
      <c r="Z291" s="215"/>
      <c r="AA291" s="215"/>
      <c r="AB291" s="215"/>
      <c r="AC291" s="215"/>
      <c r="AD291" s="215"/>
      <c r="AE291" s="215"/>
      <c r="AF291" s="215"/>
      <c r="AG291" s="215" t="s">
        <v>155</v>
      </c>
      <c r="AH291" s="215">
        <v>0</v>
      </c>
      <c r="AI291" s="215"/>
      <c r="AJ291" s="215"/>
      <c r="AK291" s="215"/>
      <c r="AL291" s="215"/>
      <c r="AM291" s="215"/>
      <c r="AN291" s="215"/>
      <c r="AO291" s="215"/>
      <c r="AP291" s="215"/>
      <c r="AQ291" s="215"/>
      <c r="AR291" s="215"/>
      <c r="AS291" s="215"/>
      <c r="AT291" s="215"/>
      <c r="AU291" s="215"/>
      <c r="AV291" s="215"/>
      <c r="AW291" s="215"/>
      <c r="AX291" s="215"/>
      <c r="AY291" s="215"/>
      <c r="AZ291" s="215"/>
      <c r="BA291" s="215"/>
      <c r="BB291" s="215"/>
      <c r="BC291" s="215"/>
      <c r="BD291" s="215"/>
      <c r="BE291" s="215"/>
      <c r="BF291" s="215"/>
      <c r="BG291" s="215"/>
      <c r="BH291" s="215"/>
    </row>
    <row r="292" spans="1:60" outlineLevel="1" x14ac:dyDescent="0.2">
      <c r="A292" s="222"/>
      <c r="B292" s="223"/>
      <c r="C292" s="263" t="s">
        <v>428</v>
      </c>
      <c r="D292" s="225"/>
      <c r="E292" s="226">
        <v>14.4</v>
      </c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15"/>
      <c r="Z292" s="215"/>
      <c r="AA292" s="215"/>
      <c r="AB292" s="215"/>
      <c r="AC292" s="215"/>
      <c r="AD292" s="215"/>
      <c r="AE292" s="215"/>
      <c r="AF292" s="215"/>
      <c r="AG292" s="215" t="s">
        <v>155</v>
      </c>
      <c r="AH292" s="215">
        <v>0</v>
      </c>
      <c r="AI292" s="215"/>
      <c r="AJ292" s="215"/>
      <c r="AK292" s="215"/>
      <c r="AL292" s="215"/>
      <c r="AM292" s="215"/>
      <c r="AN292" s="215"/>
      <c r="AO292" s="215"/>
      <c r="AP292" s="215"/>
      <c r="AQ292" s="215"/>
      <c r="AR292" s="215"/>
      <c r="AS292" s="215"/>
      <c r="AT292" s="215"/>
      <c r="AU292" s="215"/>
      <c r="AV292" s="215"/>
      <c r="AW292" s="215"/>
      <c r="AX292" s="215"/>
      <c r="AY292" s="215"/>
      <c r="AZ292" s="215"/>
      <c r="BA292" s="215"/>
      <c r="BB292" s="215"/>
      <c r="BC292" s="215"/>
      <c r="BD292" s="215"/>
      <c r="BE292" s="215"/>
      <c r="BF292" s="215"/>
      <c r="BG292" s="215"/>
      <c r="BH292" s="215"/>
    </row>
    <row r="293" spans="1:60" outlineLevel="1" x14ac:dyDescent="0.2">
      <c r="A293" s="222"/>
      <c r="B293" s="223"/>
      <c r="C293" s="263" t="s">
        <v>429</v>
      </c>
      <c r="D293" s="225"/>
      <c r="E293" s="226">
        <v>6.14</v>
      </c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15"/>
      <c r="Z293" s="215"/>
      <c r="AA293" s="215"/>
      <c r="AB293" s="215"/>
      <c r="AC293" s="215"/>
      <c r="AD293" s="215"/>
      <c r="AE293" s="215"/>
      <c r="AF293" s="215"/>
      <c r="AG293" s="215" t="s">
        <v>155</v>
      </c>
      <c r="AH293" s="215">
        <v>0</v>
      </c>
      <c r="AI293" s="215"/>
      <c r="AJ293" s="215"/>
      <c r="AK293" s="215"/>
      <c r="AL293" s="215"/>
      <c r="AM293" s="215"/>
      <c r="AN293" s="215"/>
      <c r="AO293" s="215"/>
      <c r="AP293" s="215"/>
      <c r="AQ293" s="215"/>
      <c r="AR293" s="215"/>
      <c r="AS293" s="215"/>
      <c r="AT293" s="215"/>
      <c r="AU293" s="215"/>
      <c r="AV293" s="215"/>
      <c r="AW293" s="215"/>
      <c r="AX293" s="215"/>
      <c r="AY293" s="215"/>
      <c r="AZ293" s="215"/>
      <c r="BA293" s="215"/>
      <c r="BB293" s="215"/>
      <c r="BC293" s="215"/>
      <c r="BD293" s="215"/>
      <c r="BE293" s="215"/>
      <c r="BF293" s="215"/>
      <c r="BG293" s="215"/>
      <c r="BH293" s="215"/>
    </row>
    <row r="294" spans="1:60" outlineLevel="1" x14ac:dyDescent="0.2">
      <c r="A294" s="222"/>
      <c r="B294" s="223"/>
      <c r="C294" s="263" t="s">
        <v>430</v>
      </c>
      <c r="D294" s="225"/>
      <c r="E294" s="226">
        <v>14.46</v>
      </c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15"/>
      <c r="Z294" s="215"/>
      <c r="AA294" s="215"/>
      <c r="AB294" s="215"/>
      <c r="AC294" s="215"/>
      <c r="AD294" s="215"/>
      <c r="AE294" s="215"/>
      <c r="AF294" s="215"/>
      <c r="AG294" s="215" t="s">
        <v>155</v>
      </c>
      <c r="AH294" s="215">
        <v>0</v>
      </c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5"/>
      <c r="AT294" s="215"/>
      <c r="AU294" s="215"/>
      <c r="AV294" s="215"/>
      <c r="AW294" s="215"/>
      <c r="AX294" s="215"/>
      <c r="AY294" s="215"/>
      <c r="AZ294" s="215"/>
      <c r="BA294" s="215"/>
      <c r="BB294" s="215"/>
      <c r="BC294" s="215"/>
      <c r="BD294" s="215"/>
      <c r="BE294" s="215"/>
      <c r="BF294" s="215"/>
      <c r="BG294" s="215"/>
      <c r="BH294" s="215"/>
    </row>
    <row r="295" spans="1:60" outlineLevel="1" x14ac:dyDescent="0.2">
      <c r="A295" s="222"/>
      <c r="B295" s="223"/>
      <c r="C295" s="263" t="s">
        <v>312</v>
      </c>
      <c r="D295" s="225"/>
      <c r="E295" s="226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15"/>
      <c r="Z295" s="215"/>
      <c r="AA295" s="215"/>
      <c r="AB295" s="215"/>
      <c r="AC295" s="215"/>
      <c r="AD295" s="215"/>
      <c r="AE295" s="215"/>
      <c r="AF295" s="215"/>
      <c r="AG295" s="215" t="s">
        <v>155</v>
      </c>
      <c r="AH295" s="215">
        <v>0</v>
      </c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5"/>
      <c r="AT295" s="215"/>
      <c r="AU295" s="215"/>
      <c r="AV295" s="215"/>
      <c r="AW295" s="215"/>
      <c r="AX295" s="215"/>
      <c r="AY295" s="215"/>
      <c r="AZ295" s="215"/>
      <c r="BA295" s="215"/>
      <c r="BB295" s="215"/>
      <c r="BC295" s="215"/>
      <c r="BD295" s="215"/>
      <c r="BE295" s="215"/>
      <c r="BF295" s="215"/>
      <c r="BG295" s="215"/>
      <c r="BH295" s="215"/>
    </row>
    <row r="296" spans="1:60" ht="22.5" outlineLevel="1" x14ac:dyDescent="0.2">
      <c r="A296" s="241">
        <v>49</v>
      </c>
      <c r="B296" s="242" t="s">
        <v>431</v>
      </c>
      <c r="C296" s="261" t="s">
        <v>432</v>
      </c>
      <c r="D296" s="243" t="s">
        <v>147</v>
      </c>
      <c r="E296" s="244">
        <v>41.352200000000003</v>
      </c>
      <c r="F296" s="245"/>
      <c r="G296" s="246">
        <f>ROUND(E296*F296,2)</f>
        <v>0</v>
      </c>
      <c r="H296" s="245"/>
      <c r="I296" s="246">
        <f>ROUND(E296*H296,2)</f>
        <v>0</v>
      </c>
      <c r="J296" s="245"/>
      <c r="K296" s="246">
        <f>ROUND(E296*J296,2)</f>
        <v>0</v>
      </c>
      <c r="L296" s="246">
        <v>21</v>
      </c>
      <c r="M296" s="246">
        <f>G296*(1+L296/100)</f>
        <v>0</v>
      </c>
      <c r="N296" s="246">
        <v>5.0400000000000002E-3</v>
      </c>
      <c r="O296" s="246">
        <f>ROUND(E296*N296,2)</f>
        <v>0.21</v>
      </c>
      <c r="P296" s="246">
        <v>0</v>
      </c>
      <c r="Q296" s="246">
        <f>ROUND(E296*P296,2)</f>
        <v>0</v>
      </c>
      <c r="R296" s="246" t="s">
        <v>426</v>
      </c>
      <c r="S296" s="246" t="s">
        <v>149</v>
      </c>
      <c r="T296" s="247" t="s">
        <v>149</v>
      </c>
      <c r="U296" s="224">
        <v>0.97799999999999998</v>
      </c>
      <c r="V296" s="224">
        <f>ROUND(E296*U296,2)</f>
        <v>40.44</v>
      </c>
      <c r="W296" s="224"/>
      <c r="X296" s="224" t="s">
        <v>150</v>
      </c>
      <c r="Y296" s="215"/>
      <c r="Z296" s="215"/>
      <c r="AA296" s="215"/>
      <c r="AB296" s="215"/>
      <c r="AC296" s="215"/>
      <c r="AD296" s="215"/>
      <c r="AE296" s="215"/>
      <c r="AF296" s="215"/>
      <c r="AG296" s="215" t="s">
        <v>151</v>
      </c>
      <c r="AH296" s="215"/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5"/>
      <c r="AT296" s="215"/>
      <c r="AU296" s="215"/>
      <c r="AV296" s="215"/>
      <c r="AW296" s="215"/>
      <c r="AX296" s="215"/>
      <c r="AY296" s="215"/>
      <c r="AZ296" s="215"/>
      <c r="BA296" s="215"/>
      <c r="BB296" s="215"/>
      <c r="BC296" s="215"/>
      <c r="BD296" s="215"/>
      <c r="BE296" s="215"/>
      <c r="BF296" s="215"/>
      <c r="BG296" s="215"/>
      <c r="BH296" s="215"/>
    </row>
    <row r="297" spans="1:60" outlineLevel="1" x14ac:dyDescent="0.2">
      <c r="A297" s="222"/>
      <c r="B297" s="223"/>
      <c r="C297" s="263" t="s">
        <v>321</v>
      </c>
      <c r="D297" s="225"/>
      <c r="E297" s="226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15"/>
      <c r="Z297" s="215"/>
      <c r="AA297" s="215"/>
      <c r="AB297" s="215"/>
      <c r="AC297" s="215"/>
      <c r="AD297" s="215"/>
      <c r="AE297" s="215"/>
      <c r="AF297" s="215"/>
      <c r="AG297" s="215" t="s">
        <v>155</v>
      </c>
      <c r="AH297" s="215">
        <v>0</v>
      </c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5"/>
      <c r="AT297" s="215"/>
      <c r="AU297" s="215"/>
      <c r="AV297" s="215"/>
      <c r="AW297" s="215"/>
      <c r="AX297" s="215"/>
      <c r="AY297" s="215"/>
      <c r="AZ297" s="215"/>
      <c r="BA297" s="215"/>
      <c r="BB297" s="215"/>
      <c r="BC297" s="215"/>
      <c r="BD297" s="215"/>
      <c r="BE297" s="215"/>
      <c r="BF297" s="215"/>
      <c r="BG297" s="215"/>
      <c r="BH297" s="215"/>
    </row>
    <row r="298" spans="1:60" outlineLevel="1" x14ac:dyDescent="0.2">
      <c r="A298" s="222"/>
      <c r="B298" s="223"/>
      <c r="C298" s="263" t="s">
        <v>260</v>
      </c>
      <c r="D298" s="225"/>
      <c r="E298" s="226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15"/>
      <c r="Z298" s="215"/>
      <c r="AA298" s="215"/>
      <c r="AB298" s="215"/>
      <c r="AC298" s="215"/>
      <c r="AD298" s="215"/>
      <c r="AE298" s="215"/>
      <c r="AF298" s="215"/>
      <c r="AG298" s="215" t="s">
        <v>155</v>
      </c>
      <c r="AH298" s="215">
        <v>0</v>
      </c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5"/>
      <c r="AT298" s="215"/>
      <c r="AU298" s="215"/>
      <c r="AV298" s="215"/>
      <c r="AW298" s="215"/>
      <c r="AX298" s="215"/>
      <c r="AY298" s="215"/>
      <c r="AZ298" s="215"/>
      <c r="BA298" s="215"/>
      <c r="BB298" s="215"/>
      <c r="BC298" s="215"/>
      <c r="BD298" s="215"/>
      <c r="BE298" s="215"/>
      <c r="BF298" s="215"/>
      <c r="BG298" s="215"/>
      <c r="BH298" s="215"/>
    </row>
    <row r="299" spans="1:60" outlineLevel="1" x14ac:dyDescent="0.2">
      <c r="A299" s="222"/>
      <c r="B299" s="223"/>
      <c r="C299" s="263" t="s">
        <v>261</v>
      </c>
      <c r="D299" s="225"/>
      <c r="E299" s="226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15"/>
      <c r="Z299" s="215"/>
      <c r="AA299" s="215"/>
      <c r="AB299" s="215"/>
      <c r="AC299" s="215"/>
      <c r="AD299" s="215"/>
      <c r="AE299" s="215"/>
      <c r="AF299" s="215"/>
      <c r="AG299" s="215" t="s">
        <v>155</v>
      </c>
      <c r="AH299" s="215">
        <v>0</v>
      </c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15"/>
      <c r="AT299" s="215"/>
      <c r="AU299" s="215"/>
      <c r="AV299" s="215"/>
      <c r="AW299" s="215"/>
      <c r="AX299" s="215"/>
      <c r="AY299" s="215"/>
      <c r="AZ299" s="215"/>
      <c r="BA299" s="215"/>
      <c r="BB299" s="215"/>
      <c r="BC299" s="215"/>
      <c r="BD299" s="215"/>
      <c r="BE299" s="215"/>
      <c r="BF299" s="215"/>
      <c r="BG299" s="215"/>
      <c r="BH299" s="215"/>
    </row>
    <row r="300" spans="1:60" outlineLevel="1" x14ac:dyDescent="0.2">
      <c r="A300" s="222"/>
      <c r="B300" s="223"/>
      <c r="C300" s="263" t="s">
        <v>298</v>
      </c>
      <c r="D300" s="225"/>
      <c r="E300" s="226">
        <v>13.846</v>
      </c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15"/>
      <c r="Z300" s="215"/>
      <c r="AA300" s="215"/>
      <c r="AB300" s="215"/>
      <c r="AC300" s="215"/>
      <c r="AD300" s="215"/>
      <c r="AE300" s="215"/>
      <c r="AF300" s="215"/>
      <c r="AG300" s="215" t="s">
        <v>155</v>
      </c>
      <c r="AH300" s="215">
        <v>0</v>
      </c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5"/>
      <c r="AT300" s="215"/>
      <c r="AU300" s="215"/>
      <c r="AV300" s="215"/>
      <c r="AW300" s="215"/>
      <c r="AX300" s="215"/>
      <c r="AY300" s="215"/>
      <c r="AZ300" s="215"/>
      <c r="BA300" s="215"/>
      <c r="BB300" s="215"/>
      <c r="BC300" s="215"/>
      <c r="BD300" s="215"/>
      <c r="BE300" s="215"/>
      <c r="BF300" s="215"/>
      <c r="BG300" s="215"/>
      <c r="BH300" s="215"/>
    </row>
    <row r="301" spans="1:60" outlineLevel="1" x14ac:dyDescent="0.2">
      <c r="A301" s="222"/>
      <c r="B301" s="223"/>
      <c r="C301" s="263" t="s">
        <v>299</v>
      </c>
      <c r="D301" s="225"/>
      <c r="E301" s="226">
        <v>13.44</v>
      </c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15"/>
      <c r="Z301" s="215"/>
      <c r="AA301" s="215"/>
      <c r="AB301" s="215"/>
      <c r="AC301" s="215"/>
      <c r="AD301" s="215"/>
      <c r="AE301" s="215"/>
      <c r="AF301" s="215"/>
      <c r="AG301" s="215" t="s">
        <v>155</v>
      </c>
      <c r="AH301" s="215">
        <v>0</v>
      </c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5"/>
      <c r="AT301" s="215"/>
      <c r="AU301" s="215"/>
      <c r="AV301" s="215"/>
      <c r="AW301" s="215"/>
      <c r="AX301" s="215"/>
      <c r="AY301" s="215"/>
      <c r="AZ301" s="215"/>
      <c r="BA301" s="215"/>
      <c r="BB301" s="215"/>
      <c r="BC301" s="215"/>
      <c r="BD301" s="215"/>
      <c r="BE301" s="215"/>
      <c r="BF301" s="215"/>
      <c r="BG301" s="215"/>
      <c r="BH301" s="215"/>
    </row>
    <row r="302" spans="1:60" outlineLevel="1" x14ac:dyDescent="0.2">
      <c r="A302" s="222"/>
      <c r="B302" s="223"/>
      <c r="C302" s="263" t="s">
        <v>300</v>
      </c>
      <c r="D302" s="225"/>
      <c r="E302" s="226">
        <v>4.1942000000000004</v>
      </c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15"/>
      <c r="Z302" s="215"/>
      <c r="AA302" s="215"/>
      <c r="AB302" s="215"/>
      <c r="AC302" s="215"/>
      <c r="AD302" s="215"/>
      <c r="AE302" s="215"/>
      <c r="AF302" s="215"/>
      <c r="AG302" s="215" t="s">
        <v>155</v>
      </c>
      <c r="AH302" s="215">
        <v>0</v>
      </c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5"/>
      <c r="AT302" s="215"/>
      <c r="AU302" s="215"/>
      <c r="AV302" s="215"/>
      <c r="AW302" s="215"/>
      <c r="AX302" s="215"/>
      <c r="AY302" s="215"/>
      <c r="AZ302" s="215"/>
      <c r="BA302" s="215"/>
      <c r="BB302" s="215"/>
      <c r="BC302" s="215"/>
      <c r="BD302" s="215"/>
      <c r="BE302" s="215"/>
      <c r="BF302" s="215"/>
      <c r="BG302" s="215"/>
      <c r="BH302" s="215"/>
    </row>
    <row r="303" spans="1:60" outlineLevel="1" x14ac:dyDescent="0.2">
      <c r="A303" s="222"/>
      <c r="B303" s="223"/>
      <c r="C303" s="263" t="s">
        <v>301</v>
      </c>
      <c r="D303" s="225"/>
      <c r="E303" s="226">
        <v>9.8719999999999999</v>
      </c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15"/>
      <c r="Z303" s="215"/>
      <c r="AA303" s="215"/>
      <c r="AB303" s="215"/>
      <c r="AC303" s="215"/>
      <c r="AD303" s="215"/>
      <c r="AE303" s="215"/>
      <c r="AF303" s="215"/>
      <c r="AG303" s="215" t="s">
        <v>155</v>
      </c>
      <c r="AH303" s="215">
        <v>0</v>
      </c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5"/>
      <c r="AT303" s="215"/>
      <c r="AU303" s="215"/>
      <c r="AV303" s="215"/>
      <c r="AW303" s="215"/>
      <c r="AX303" s="215"/>
      <c r="AY303" s="215"/>
      <c r="AZ303" s="215"/>
      <c r="BA303" s="215"/>
      <c r="BB303" s="215"/>
      <c r="BC303" s="215"/>
      <c r="BD303" s="215"/>
      <c r="BE303" s="215"/>
      <c r="BF303" s="215"/>
      <c r="BG303" s="215"/>
      <c r="BH303" s="215"/>
    </row>
    <row r="304" spans="1:60" outlineLevel="1" x14ac:dyDescent="0.2">
      <c r="A304" s="222"/>
      <c r="B304" s="223"/>
      <c r="C304" s="263" t="s">
        <v>312</v>
      </c>
      <c r="D304" s="225"/>
      <c r="E304" s="226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15"/>
      <c r="Z304" s="215"/>
      <c r="AA304" s="215"/>
      <c r="AB304" s="215"/>
      <c r="AC304" s="215"/>
      <c r="AD304" s="215"/>
      <c r="AE304" s="215"/>
      <c r="AF304" s="215"/>
      <c r="AG304" s="215" t="s">
        <v>155</v>
      </c>
      <c r="AH304" s="215">
        <v>0</v>
      </c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5"/>
      <c r="AT304" s="215"/>
      <c r="AU304" s="215"/>
      <c r="AV304" s="215"/>
      <c r="AW304" s="215"/>
      <c r="AX304" s="215"/>
      <c r="AY304" s="215"/>
      <c r="AZ304" s="215"/>
      <c r="BA304" s="215"/>
      <c r="BB304" s="215"/>
      <c r="BC304" s="215"/>
      <c r="BD304" s="215"/>
      <c r="BE304" s="215"/>
      <c r="BF304" s="215"/>
      <c r="BG304" s="215"/>
      <c r="BH304" s="215"/>
    </row>
    <row r="305" spans="1:60" outlineLevel="1" x14ac:dyDescent="0.2">
      <c r="A305" s="241">
        <v>50</v>
      </c>
      <c r="B305" s="242" t="s">
        <v>433</v>
      </c>
      <c r="C305" s="261" t="s">
        <v>434</v>
      </c>
      <c r="D305" s="243" t="s">
        <v>147</v>
      </c>
      <c r="E305" s="244">
        <v>41.352200000000003</v>
      </c>
      <c r="F305" s="245"/>
      <c r="G305" s="246">
        <f>ROUND(E305*F305,2)</f>
        <v>0</v>
      </c>
      <c r="H305" s="245"/>
      <c r="I305" s="246">
        <f>ROUND(E305*H305,2)</f>
        <v>0</v>
      </c>
      <c r="J305" s="245"/>
      <c r="K305" s="246">
        <f>ROUND(E305*J305,2)</f>
        <v>0</v>
      </c>
      <c r="L305" s="246">
        <v>21</v>
      </c>
      <c r="M305" s="246">
        <f>G305*(1+L305/100)</f>
        <v>0</v>
      </c>
      <c r="N305" s="246">
        <v>5.9300000000000004E-3</v>
      </c>
      <c r="O305" s="246">
        <f>ROUND(E305*N305,2)</f>
        <v>0.25</v>
      </c>
      <c r="P305" s="246">
        <v>0</v>
      </c>
      <c r="Q305" s="246">
        <f>ROUND(E305*P305,2)</f>
        <v>0</v>
      </c>
      <c r="R305" s="246"/>
      <c r="S305" s="246" t="s">
        <v>193</v>
      </c>
      <c r="T305" s="247" t="s">
        <v>435</v>
      </c>
      <c r="U305" s="224">
        <v>0.4</v>
      </c>
      <c r="V305" s="224">
        <f>ROUND(E305*U305,2)</f>
        <v>16.54</v>
      </c>
      <c r="W305" s="224"/>
      <c r="X305" s="224" t="s">
        <v>150</v>
      </c>
      <c r="Y305" s="215"/>
      <c r="Z305" s="215"/>
      <c r="AA305" s="215"/>
      <c r="AB305" s="215"/>
      <c r="AC305" s="215"/>
      <c r="AD305" s="215"/>
      <c r="AE305" s="215"/>
      <c r="AF305" s="215"/>
      <c r="AG305" s="215" t="s">
        <v>151</v>
      </c>
      <c r="AH305" s="215"/>
      <c r="AI305" s="215"/>
      <c r="AJ305" s="215"/>
      <c r="AK305" s="215"/>
      <c r="AL305" s="215"/>
      <c r="AM305" s="215"/>
      <c r="AN305" s="215"/>
      <c r="AO305" s="215"/>
      <c r="AP305" s="215"/>
      <c r="AQ305" s="215"/>
      <c r="AR305" s="215"/>
      <c r="AS305" s="215"/>
      <c r="AT305" s="215"/>
      <c r="AU305" s="215"/>
      <c r="AV305" s="215"/>
      <c r="AW305" s="215"/>
      <c r="AX305" s="215"/>
      <c r="AY305" s="215"/>
      <c r="AZ305" s="215"/>
      <c r="BA305" s="215"/>
      <c r="BB305" s="215"/>
      <c r="BC305" s="215"/>
      <c r="BD305" s="215"/>
      <c r="BE305" s="215"/>
      <c r="BF305" s="215"/>
      <c r="BG305" s="215"/>
      <c r="BH305" s="215"/>
    </row>
    <row r="306" spans="1:60" outlineLevel="1" x14ac:dyDescent="0.2">
      <c r="A306" s="222"/>
      <c r="B306" s="223"/>
      <c r="C306" s="263" t="s">
        <v>321</v>
      </c>
      <c r="D306" s="225"/>
      <c r="E306" s="226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15"/>
      <c r="Z306" s="215"/>
      <c r="AA306" s="215"/>
      <c r="AB306" s="215"/>
      <c r="AC306" s="215"/>
      <c r="AD306" s="215"/>
      <c r="AE306" s="215"/>
      <c r="AF306" s="215"/>
      <c r="AG306" s="215" t="s">
        <v>155</v>
      </c>
      <c r="AH306" s="215">
        <v>0</v>
      </c>
      <c r="AI306" s="215"/>
      <c r="AJ306" s="215"/>
      <c r="AK306" s="215"/>
      <c r="AL306" s="215"/>
      <c r="AM306" s="215"/>
      <c r="AN306" s="215"/>
      <c r="AO306" s="215"/>
      <c r="AP306" s="215"/>
      <c r="AQ306" s="215"/>
      <c r="AR306" s="215"/>
      <c r="AS306" s="215"/>
      <c r="AT306" s="215"/>
      <c r="AU306" s="215"/>
      <c r="AV306" s="215"/>
      <c r="AW306" s="215"/>
      <c r="AX306" s="215"/>
      <c r="AY306" s="215"/>
      <c r="AZ306" s="215"/>
      <c r="BA306" s="215"/>
      <c r="BB306" s="215"/>
      <c r="BC306" s="215"/>
      <c r="BD306" s="215"/>
      <c r="BE306" s="215"/>
      <c r="BF306" s="215"/>
      <c r="BG306" s="215"/>
      <c r="BH306" s="215"/>
    </row>
    <row r="307" spans="1:60" outlineLevel="1" x14ac:dyDescent="0.2">
      <c r="A307" s="222"/>
      <c r="B307" s="223"/>
      <c r="C307" s="263" t="s">
        <v>260</v>
      </c>
      <c r="D307" s="225"/>
      <c r="E307" s="226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15"/>
      <c r="Z307" s="215"/>
      <c r="AA307" s="215"/>
      <c r="AB307" s="215"/>
      <c r="AC307" s="215"/>
      <c r="AD307" s="215"/>
      <c r="AE307" s="215"/>
      <c r="AF307" s="215"/>
      <c r="AG307" s="215" t="s">
        <v>155</v>
      </c>
      <c r="AH307" s="215">
        <v>0</v>
      </c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215"/>
      <c r="AT307" s="215"/>
      <c r="AU307" s="215"/>
      <c r="AV307" s="215"/>
      <c r="AW307" s="215"/>
      <c r="AX307" s="215"/>
      <c r="AY307" s="215"/>
      <c r="AZ307" s="215"/>
      <c r="BA307" s="215"/>
      <c r="BB307" s="215"/>
      <c r="BC307" s="215"/>
      <c r="BD307" s="215"/>
      <c r="BE307" s="215"/>
      <c r="BF307" s="215"/>
      <c r="BG307" s="215"/>
      <c r="BH307" s="215"/>
    </row>
    <row r="308" spans="1:60" outlineLevel="1" x14ac:dyDescent="0.2">
      <c r="A308" s="222"/>
      <c r="B308" s="223"/>
      <c r="C308" s="263" t="s">
        <v>261</v>
      </c>
      <c r="D308" s="225"/>
      <c r="E308" s="226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15"/>
      <c r="Z308" s="215"/>
      <c r="AA308" s="215"/>
      <c r="AB308" s="215"/>
      <c r="AC308" s="215"/>
      <c r="AD308" s="215"/>
      <c r="AE308" s="215"/>
      <c r="AF308" s="215"/>
      <c r="AG308" s="215" t="s">
        <v>155</v>
      </c>
      <c r="AH308" s="215">
        <v>0</v>
      </c>
      <c r="AI308" s="215"/>
      <c r="AJ308" s="215"/>
      <c r="AK308" s="215"/>
      <c r="AL308" s="215"/>
      <c r="AM308" s="215"/>
      <c r="AN308" s="215"/>
      <c r="AO308" s="215"/>
      <c r="AP308" s="215"/>
      <c r="AQ308" s="215"/>
      <c r="AR308" s="215"/>
      <c r="AS308" s="215"/>
      <c r="AT308" s="215"/>
      <c r="AU308" s="215"/>
      <c r="AV308" s="215"/>
      <c r="AW308" s="215"/>
      <c r="AX308" s="215"/>
      <c r="AY308" s="215"/>
      <c r="AZ308" s="215"/>
      <c r="BA308" s="215"/>
      <c r="BB308" s="215"/>
      <c r="BC308" s="215"/>
      <c r="BD308" s="215"/>
      <c r="BE308" s="215"/>
      <c r="BF308" s="215"/>
      <c r="BG308" s="215"/>
      <c r="BH308" s="215"/>
    </row>
    <row r="309" spans="1:60" outlineLevel="1" x14ac:dyDescent="0.2">
      <c r="A309" s="222"/>
      <c r="B309" s="223"/>
      <c r="C309" s="263" t="s">
        <v>298</v>
      </c>
      <c r="D309" s="225"/>
      <c r="E309" s="226">
        <v>13.846</v>
      </c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15"/>
      <c r="Z309" s="215"/>
      <c r="AA309" s="215"/>
      <c r="AB309" s="215"/>
      <c r="AC309" s="215"/>
      <c r="AD309" s="215"/>
      <c r="AE309" s="215"/>
      <c r="AF309" s="215"/>
      <c r="AG309" s="215" t="s">
        <v>155</v>
      </c>
      <c r="AH309" s="215">
        <v>0</v>
      </c>
      <c r="AI309" s="215"/>
      <c r="AJ309" s="215"/>
      <c r="AK309" s="215"/>
      <c r="AL309" s="215"/>
      <c r="AM309" s="215"/>
      <c r="AN309" s="215"/>
      <c r="AO309" s="215"/>
      <c r="AP309" s="215"/>
      <c r="AQ309" s="215"/>
      <c r="AR309" s="215"/>
      <c r="AS309" s="215"/>
      <c r="AT309" s="215"/>
      <c r="AU309" s="215"/>
      <c r="AV309" s="215"/>
      <c r="AW309" s="215"/>
      <c r="AX309" s="215"/>
      <c r="AY309" s="215"/>
      <c r="AZ309" s="215"/>
      <c r="BA309" s="215"/>
      <c r="BB309" s="215"/>
      <c r="BC309" s="215"/>
      <c r="BD309" s="215"/>
      <c r="BE309" s="215"/>
      <c r="BF309" s="215"/>
      <c r="BG309" s="215"/>
      <c r="BH309" s="215"/>
    </row>
    <row r="310" spans="1:60" outlineLevel="1" x14ac:dyDescent="0.2">
      <c r="A310" s="222"/>
      <c r="B310" s="223"/>
      <c r="C310" s="263" t="s">
        <v>299</v>
      </c>
      <c r="D310" s="225"/>
      <c r="E310" s="226">
        <v>13.44</v>
      </c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15"/>
      <c r="Z310" s="215"/>
      <c r="AA310" s="215"/>
      <c r="AB310" s="215"/>
      <c r="AC310" s="215"/>
      <c r="AD310" s="215"/>
      <c r="AE310" s="215"/>
      <c r="AF310" s="215"/>
      <c r="AG310" s="215" t="s">
        <v>155</v>
      </c>
      <c r="AH310" s="215">
        <v>0</v>
      </c>
      <c r="AI310" s="215"/>
      <c r="AJ310" s="215"/>
      <c r="AK310" s="215"/>
      <c r="AL310" s="215"/>
      <c r="AM310" s="215"/>
      <c r="AN310" s="215"/>
      <c r="AO310" s="215"/>
      <c r="AP310" s="215"/>
      <c r="AQ310" s="215"/>
      <c r="AR310" s="215"/>
      <c r="AS310" s="215"/>
      <c r="AT310" s="215"/>
      <c r="AU310" s="215"/>
      <c r="AV310" s="215"/>
      <c r="AW310" s="215"/>
      <c r="AX310" s="215"/>
      <c r="AY310" s="215"/>
      <c r="AZ310" s="215"/>
      <c r="BA310" s="215"/>
      <c r="BB310" s="215"/>
      <c r="BC310" s="215"/>
      <c r="BD310" s="215"/>
      <c r="BE310" s="215"/>
      <c r="BF310" s="215"/>
      <c r="BG310" s="215"/>
      <c r="BH310" s="215"/>
    </row>
    <row r="311" spans="1:60" outlineLevel="1" x14ac:dyDescent="0.2">
      <c r="A311" s="222"/>
      <c r="B311" s="223"/>
      <c r="C311" s="263" t="s">
        <v>300</v>
      </c>
      <c r="D311" s="225"/>
      <c r="E311" s="226">
        <v>4.1942000000000004</v>
      </c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15"/>
      <c r="Z311" s="215"/>
      <c r="AA311" s="215"/>
      <c r="AB311" s="215"/>
      <c r="AC311" s="215"/>
      <c r="AD311" s="215"/>
      <c r="AE311" s="215"/>
      <c r="AF311" s="215"/>
      <c r="AG311" s="215" t="s">
        <v>155</v>
      </c>
      <c r="AH311" s="215">
        <v>0</v>
      </c>
      <c r="AI311" s="215"/>
      <c r="AJ311" s="215"/>
      <c r="AK311" s="215"/>
      <c r="AL311" s="215"/>
      <c r="AM311" s="215"/>
      <c r="AN311" s="215"/>
      <c r="AO311" s="215"/>
      <c r="AP311" s="215"/>
      <c r="AQ311" s="215"/>
      <c r="AR311" s="215"/>
      <c r="AS311" s="215"/>
      <c r="AT311" s="215"/>
      <c r="AU311" s="215"/>
      <c r="AV311" s="215"/>
      <c r="AW311" s="215"/>
      <c r="AX311" s="215"/>
      <c r="AY311" s="215"/>
      <c r="AZ311" s="215"/>
      <c r="BA311" s="215"/>
      <c r="BB311" s="215"/>
      <c r="BC311" s="215"/>
      <c r="BD311" s="215"/>
      <c r="BE311" s="215"/>
      <c r="BF311" s="215"/>
      <c r="BG311" s="215"/>
      <c r="BH311" s="215"/>
    </row>
    <row r="312" spans="1:60" outlineLevel="1" x14ac:dyDescent="0.2">
      <c r="A312" s="222"/>
      <c r="B312" s="223"/>
      <c r="C312" s="263" t="s">
        <v>301</v>
      </c>
      <c r="D312" s="225"/>
      <c r="E312" s="226">
        <v>9.8719999999999999</v>
      </c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15"/>
      <c r="Z312" s="215"/>
      <c r="AA312" s="215"/>
      <c r="AB312" s="215"/>
      <c r="AC312" s="215"/>
      <c r="AD312" s="215"/>
      <c r="AE312" s="215"/>
      <c r="AF312" s="215"/>
      <c r="AG312" s="215" t="s">
        <v>155</v>
      </c>
      <c r="AH312" s="215">
        <v>0</v>
      </c>
      <c r="AI312" s="215"/>
      <c r="AJ312" s="215"/>
      <c r="AK312" s="215"/>
      <c r="AL312" s="215"/>
      <c r="AM312" s="215"/>
      <c r="AN312" s="215"/>
      <c r="AO312" s="215"/>
      <c r="AP312" s="215"/>
      <c r="AQ312" s="215"/>
      <c r="AR312" s="215"/>
      <c r="AS312" s="215"/>
      <c r="AT312" s="215"/>
      <c r="AU312" s="215"/>
      <c r="AV312" s="215"/>
      <c r="AW312" s="215"/>
      <c r="AX312" s="215"/>
      <c r="AY312" s="215"/>
      <c r="AZ312" s="215"/>
      <c r="BA312" s="215"/>
      <c r="BB312" s="215"/>
      <c r="BC312" s="215"/>
      <c r="BD312" s="215"/>
      <c r="BE312" s="215"/>
      <c r="BF312" s="215"/>
      <c r="BG312" s="215"/>
      <c r="BH312" s="215"/>
    </row>
    <row r="313" spans="1:60" outlineLevel="1" x14ac:dyDescent="0.2">
      <c r="A313" s="222"/>
      <c r="B313" s="223"/>
      <c r="C313" s="263" t="s">
        <v>312</v>
      </c>
      <c r="D313" s="225"/>
      <c r="E313" s="226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15"/>
      <c r="Z313" s="215"/>
      <c r="AA313" s="215"/>
      <c r="AB313" s="215"/>
      <c r="AC313" s="215"/>
      <c r="AD313" s="215"/>
      <c r="AE313" s="215"/>
      <c r="AF313" s="215"/>
      <c r="AG313" s="215" t="s">
        <v>155</v>
      </c>
      <c r="AH313" s="215">
        <v>0</v>
      </c>
      <c r="AI313" s="215"/>
      <c r="AJ313" s="215"/>
      <c r="AK313" s="215"/>
      <c r="AL313" s="215"/>
      <c r="AM313" s="215"/>
      <c r="AN313" s="215"/>
      <c r="AO313" s="215"/>
      <c r="AP313" s="215"/>
      <c r="AQ313" s="215"/>
      <c r="AR313" s="215"/>
      <c r="AS313" s="215"/>
      <c r="AT313" s="215"/>
      <c r="AU313" s="215"/>
      <c r="AV313" s="215"/>
      <c r="AW313" s="215"/>
      <c r="AX313" s="215"/>
      <c r="AY313" s="215"/>
      <c r="AZ313" s="215"/>
      <c r="BA313" s="215"/>
      <c r="BB313" s="215"/>
      <c r="BC313" s="215"/>
      <c r="BD313" s="215"/>
      <c r="BE313" s="215"/>
      <c r="BF313" s="215"/>
      <c r="BG313" s="215"/>
      <c r="BH313" s="215"/>
    </row>
    <row r="314" spans="1:60" outlineLevel="1" x14ac:dyDescent="0.2">
      <c r="A314" s="241">
        <v>51</v>
      </c>
      <c r="B314" s="242" t="s">
        <v>436</v>
      </c>
      <c r="C314" s="261" t="s">
        <v>437</v>
      </c>
      <c r="D314" s="243" t="s">
        <v>147</v>
      </c>
      <c r="E314" s="244">
        <v>52.115560000000002</v>
      </c>
      <c r="F314" s="245"/>
      <c r="G314" s="246">
        <f>ROUND(E314*F314,2)</f>
        <v>0</v>
      </c>
      <c r="H314" s="245"/>
      <c r="I314" s="246">
        <f>ROUND(E314*H314,2)</f>
        <v>0</v>
      </c>
      <c r="J314" s="245"/>
      <c r="K314" s="246">
        <f>ROUND(E314*J314,2)</f>
        <v>0</v>
      </c>
      <c r="L314" s="246">
        <v>21</v>
      </c>
      <c r="M314" s="246">
        <f>G314*(1+L314/100)</f>
        <v>0</v>
      </c>
      <c r="N314" s="246">
        <v>1.9199999999999998E-2</v>
      </c>
      <c r="O314" s="246">
        <f>ROUND(E314*N314,2)</f>
        <v>1</v>
      </c>
      <c r="P314" s="246">
        <v>0</v>
      </c>
      <c r="Q314" s="246">
        <f>ROUND(E314*P314,2)</f>
        <v>0</v>
      </c>
      <c r="R314" s="246" t="s">
        <v>366</v>
      </c>
      <c r="S314" s="246" t="s">
        <v>149</v>
      </c>
      <c r="T314" s="247" t="s">
        <v>149</v>
      </c>
      <c r="U314" s="224">
        <v>0</v>
      </c>
      <c r="V314" s="224">
        <f>ROUND(E314*U314,2)</f>
        <v>0</v>
      </c>
      <c r="W314" s="224"/>
      <c r="X314" s="224" t="s">
        <v>367</v>
      </c>
      <c r="Y314" s="215"/>
      <c r="Z314" s="215"/>
      <c r="AA314" s="215"/>
      <c r="AB314" s="215"/>
      <c r="AC314" s="215"/>
      <c r="AD314" s="215"/>
      <c r="AE314" s="215"/>
      <c r="AF314" s="215"/>
      <c r="AG314" s="215" t="s">
        <v>368</v>
      </c>
      <c r="AH314" s="215"/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  <c r="BC314" s="215"/>
      <c r="BD314" s="215"/>
      <c r="BE314" s="215"/>
      <c r="BF314" s="215"/>
      <c r="BG314" s="215"/>
      <c r="BH314" s="215"/>
    </row>
    <row r="315" spans="1:60" outlineLevel="1" x14ac:dyDescent="0.2">
      <c r="A315" s="222"/>
      <c r="B315" s="223"/>
      <c r="C315" s="263" t="s">
        <v>438</v>
      </c>
      <c r="D315" s="225"/>
      <c r="E315" s="226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15"/>
      <c r="Z315" s="215"/>
      <c r="AA315" s="215"/>
      <c r="AB315" s="215"/>
      <c r="AC315" s="215"/>
      <c r="AD315" s="215"/>
      <c r="AE315" s="215"/>
      <c r="AF315" s="215"/>
      <c r="AG315" s="215" t="s">
        <v>155</v>
      </c>
      <c r="AH315" s="215">
        <v>0</v>
      </c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  <c r="BC315" s="215"/>
      <c r="BD315" s="215"/>
      <c r="BE315" s="215"/>
      <c r="BF315" s="215"/>
      <c r="BG315" s="215"/>
      <c r="BH315" s="215"/>
    </row>
    <row r="316" spans="1:60" outlineLevel="1" x14ac:dyDescent="0.2">
      <c r="A316" s="222"/>
      <c r="B316" s="223"/>
      <c r="C316" s="263" t="s">
        <v>439</v>
      </c>
      <c r="D316" s="225"/>
      <c r="E316" s="226">
        <v>43.419809999999998</v>
      </c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15"/>
      <c r="Z316" s="215"/>
      <c r="AA316" s="215"/>
      <c r="AB316" s="215"/>
      <c r="AC316" s="215"/>
      <c r="AD316" s="215"/>
      <c r="AE316" s="215"/>
      <c r="AF316" s="215"/>
      <c r="AG316" s="215" t="s">
        <v>155</v>
      </c>
      <c r="AH316" s="215">
        <v>5</v>
      </c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  <c r="BC316" s="215"/>
      <c r="BD316" s="215"/>
      <c r="BE316" s="215"/>
      <c r="BF316" s="215"/>
      <c r="BG316" s="215"/>
      <c r="BH316" s="215"/>
    </row>
    <row r="317" spans="1:60" outlineLevel="1" x14ac:dyDescent="0.2">
      <c r="A317" s="222"/>
      <c r="B317" s="223"/>
      <c r="C317" s="263" t="s">
        <v>440</v>
      </c>
      <c r="D317" s="225"/>
      <c r="E317" s="226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15"/>
      <c r="Z317" s="215"/>
      <c r="AA317" s="215"/>
      <c r="AB317" s="215"/>
      <c r="AC317" s="215"/>
      <c r="AD317" s="215"/>
      <c r="AE317" s="215"/>
      <c r="AF317" s="215"/>
      <c r="AG317" s="215" t="s">
        <v>155</v>
      </c>
      <c r="AH317" s="215">
        <v>0</v>
      </c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</row>
    <row r="318" spans="1:60" outlineLevel="1" x14ac:dyDescent="0.2">
      <c r="A318" s="222"/>
      <c r="B318" s="223"/>
      <c r="C318" s="263" t="s">
        <v>441</v>
      </c>
      <c r="D318" s="225"/>
      <c r="E318" s="226">
        <v>8.6957500000000003</v>
      </c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15"/>
      <c r="Z318" s="215"/>
      <c r="AA318" s="215"/>
      <c r="AB318" s="215"/>
      <c r="AC318" s="215"/>
      <c r="AD318" s="215"/>
      <c r="AE318" s="215"/>
      <c r="AF318" s="215"/>
      <c r="AG318" s="215" t="s">
        <v>155</v>
      </c>
      <c r="AH318" s="215">
        <v>5</v>
      </c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</row>
    <row r="319" spans="1:60" outlineLevel="1" x14ac:dyDescent="0.2">
      <c r="A319" s="241">
        <v>52</v>
      </c>
      <c r="B319" s="242" t="s">
        <v>442</v>
      </c>
      <c r="C319" s="261" t="s">
        <v>443</v>
      </c>
      <c r="D319" s="243" t="s">
        <v>331</v>
      </c>
      <c r="E319" s="244">
        <v>1.45425</v>
      </c>
      <c r="F319" s="245"/>
      <c r="G319" s="246">
        <f>ROUND(E319*F319,2)</f>
        <v>0</v>
      </c>
      <c r="H319" s="245"/>
      <c r="I319" s="246">
        <f>ROUND(E319*H319,2)</f>
        <v>0</v>
      </c>
      <c r="J319" s="245"/>
      <c r="K319" s="246">
        <f>ROUND(E319*J319,2)</f>
        <v>0</v>
      </c>
      <c r="L319" s="246">
        <v>21</v>
      </c>
      <c r="M319" s="246">
        <f>G319*(1+L319/100)</f>
        <v>0</v>
      </c>
      <c r="N319" s="246">
        <v>0</v>
      </c>
      <c r="O319" s="246">
        <f>ROUND(E319*N319,2)</f>
        <v>0</v>
      </c>
      <c r="P319" s="246">
        <v>0</v>
      </c>
      <c r="Q319" s="246">
        <f>ROUND(E319*P319,2)</f>
        <v>0</v>
      </c>
      <c r="R319" s="246" t="s">
        <v>426</v>
      </c>
      <c r="S319" s="246" t="s">
        <v>149</v>
      </c>
      <c r="T319" s="247" t="s">
        <v>149</v>
      </c>
      <c r="U319" s="224">
        <v>1.5980000000000001</v>
      </c>
      <c r="V319" s="224">
        <f>ROUND(E319*U319,2)</f>
        <v>2.3199999999999998</v>
      </c>
      <c r="W319" s="224"/>
      <c r="X319" s="224" t="s">
        <v>333</v>
      </c>
      <c r="Y319" s="215"/>
      <c r="Z319" s="215"/>
      <c r="AA319" s="215"/>
      <c r="AB319" s="215"/>
      <c r="AC319" s="215"/>
      <c r="AD319" s="215"/>
      <c r="AE319" s="215"/>
      <c r="AF319" s="215"/>
      <c r="AG319" s="215" t="s">
        <v>334</v>
      </c>
      <c r="AH319" s="215"/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</row>
    <row r="320" spans="1:60" outlineLevel="1" x14ac:dyDescent="0.2">
      <c r="A320" s="222"/>
      <c r="B320" s="223"/>
      <c r="C320" s="262" t="s">
        <v>373</v>
      </c>
      <c r="D320" s="248"/>
      <c r="E320" s="248"/>
      <c r="F320" s="248"/>
      <c r="G320" s="248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15"/>
      <c r="Z320" s="215"/>
      <c r="AA320" s="215"/>
      <c r="AB320" s="215"/>
      <c r="AC320" s="215"/>
      <c r="AD320" s="215"/>
      <c r="AE320" s="215"/>
      <c r="AF320" s="215"/>
      <c r="AG320" s="215" t="s">
        <v>153</v>
      </c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</row>
    <row r="321" spans="1:60" x14ac:dyDescent="0.2">
      <c r="A321" s="235" t="s">
        <v>143</v>
      </c>
      <c r="B321" s="236" t="s">
        <v>106</v>
      </c>
      <c r="C321" s="260" t="s">
        <v>107</v>
      </c>
      <c r="D321" s="237"/>
      <c r="E321" s="238"/>
      <c r="F321" s="239"/>
      <c r="G321" s="239">
        <f>SUMIF(AG322:AG364,"&lt;&gt;NOR",G322:G364)</f>
        <v>0</v>
      </c>
      <c r="H321" s="239"/>
      <c r="I321" s="239">
        <f>SUM(I322:I364)</f>
        <v>0</v>
      </c>
      <c r="J321" s="239"/>
      <c r="K321" s="239">
        <f>SUM(K322:K364)</f>
        <v>0</v>
      </c>
      <c r="L321" s="239"/>
      <c r="M321" s="239">
        <f>SUM(M322:M364)</f>
        <v>0</v>
      </c>
      <c r="N321" s="239"/>
      <c r="O321" s="239">
        <f>SUM(O322:O364)</f>
        <v>0</v>
      </c>
      <c r="P321" s="239"/>
      <c r="Q321" s="239">
        <f>SUM(Q322:Q364)</f>
        <v>0</v>
      </c>
      <c r="R321" s="239"/>
      <c r="S321" s="239"/>
      <c r="T321" s="240"/>
      <c r="U321" s="234"/>
      <c r="V321" s="234">
        <f>SUM(V322:V364)</f>
        <v>0</v>
      </c>
      <c r="W321" s="234"/>
      <c r="X321" s="234"/>
      <c r="AG321" t="s">
        <v>144</v>
      </c>
    </row>
    <row r="322" spans="1:60" ht="22.5" outlineLevel="1" x14ac:dyDescent="0.2">
      <c r="A322" s="241">
        <v>53</v>
      </c>
      <c r="B322" s="242" t="s">
        <v>444</v>
      </c>
      <c r="C322" s="261" t="s">
        <v>445</v>
      </c>
      <c r="D322" s="243" t="s">
        <v>187</v>
      </c>
      <c r="E322" s="244">
        <v>0</v>
      </c>
      <c r="F322" s="245"/>
      <c r="G322" s="246">
        <f>ROUND(E322*F322,2)</f>
        <v>0</v>
      </c>
      <c r="H322" s="245"/>
      <c r="I322" s="246">
        <f>ROUND(E322*H322,2)</f>
        <v>0</v>
      </c>
      <c r="J322" s="245"/>
      <c r="K322" s="246">
        <f>ROUND(E322*J322,2)</f>
        <v>0</v>
      </c>
      <c r="L322" s="246">
        <v>21</v>
      </c>
      <c r="M322" s="246">
        <f>G322*(1+L322/100)</f>
        <v>0</v>
      </c>
      <c r="N322" s="246">
        <v>3.0000000000000001E-5</v>
      </c>
      <c r="O322" s="246">
        <f>ROUND(E322*N322,2)</f>
        <v>0</v>
      </c>
      <c r="P322" s="246">
        <v>0</v>
      </c>
      <c r="Q322" s="246">
        <f>ROUND(E322*P322,2)</f>
        <v>0</v>
      </c>
      <c r="R322" s="246" t="s">
        <v>446</v>
      </c>
      <c r="S322" s="246" t="s">
        <v>149</v>
      </c>
      <c r="T322" s="247" t="s">
        <v>149</v>
      </c>
      <c r="U322" s="224">
        <v>0.13719999999999999</v>
      </c>
      <c r="V322" s="224">
        <f>ROUND(E322*U322,2)</f>
        <v>0</v>
      </c>
      <c r="W322" s="224"/>
      <c r="X322" s="224" t="s">
        <v>150</v>
      </c>
      <c r="Y322" s="215"/>
      <c r="Z322" s="215"/>
      <c r="AA322" s="215"/>
      <c r="AB322" s="215"/>
      <c r="AC322" s="215"/>
      <c r="AD322" s="215"/>
      <c r="AE322" s="215"/>
      <c r="AF322" s="215"/>
      <c r="AG322" s="215" t="s">
        <v>151</v>
      </c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</row>
    <row r="323" spans="1:60" outlineLevel="1" x14ac:dyDescent="0.2">
      <c r="A323" s="222"/>
      <c r="B323" s="223"/>
      <c r="C323" s="263" t="s">
        <v>345</v>
      </c>
      <c r="D323" s="225"/>
      <c r="E323" s="226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15"/>
      <c r="Z323" s="215"/>
      <c r="AA323" s="215"/>
      <c r="AB323" s="215"/>
      <c r="AC323" s="215"/>
      <c r="AD323" s="215"/>
      <c r="AE323" s="215"/>
      <c r="AF323" s="215"/>
      <c r="AG323" s="215" t="s">
        <v>155</v>
      </c>
      <c r="AH323" s="215">
        <v>0</v>
      </c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  <c r="BC323" s="215"/>
      <c r="BD323" s="215"/>
      <c r="BE323" s="215"/>
      <c r="BF323" s="215"/>
      <c r="BG323" s="215"/>
      <c r="BH323" s="215"/>
    </row>
    <row r="324" spans="1:60" outlineLevel="1" x14ac:dyDescent="0.2">
      <c r="A324" s="222"/>
      <c r="B324" s="223"/>
      <c r="C324" s="263" t="s">
        <v>346</v>
      </c>
      <c r="D324" s="225"/>
      <c r="E324" s="226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15"/>
      <c r="Z324" s="215"/>
      <c r="AA324" s="215"/>
      <c r="AB324" s="215"/>
      <c r="AC324" s="215"/>
      <c r="AD324" s="215"/>
      <c r="AE324" s="215"/>
      <c r="AF324" s="215"/>
      <c r="AG324" s="215" t="s">
        <v>155</v>
      </c>
      <c r="AH324" s="215">
        <v>0</v>
      </c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  <c r="BC324" s="215"/>
      <c r="BD324" s="215"/>
      <c r="BE324" s="215"/>
      <c r="BF324" s="215"/>
      <c r="BG324" s="215"/>
      <c r="BH324" s="215"/>
    </row>
    <row r="325" spans="1:60" outlineLevel="1" x14ac:dyDescent="0.2">
      <c r="A325" s="241">
        <v>54</v>
      </c>
      <c r="B325" s="242" t="s">
        <v>447</v>
      </c>
      <c r="C325" s="261" t="s">
        <v>448</v>
      </c>
      <c r="D325" s="243" t="s">
        <v>187</v>
      </c>
      <c r="E325" s="244">
        <v>0</v>
      </c>
      <c r="F325" s="245"/>
      <c r="G325" s="246">
        <f>ROUND(E325*F325,2)</f>
        <v>0</v>
      </c>
      <c r="H325" s="245"/>
      <c r="I325" s="246">
        <f>ROUND(E325*H325,2)</f>
        <v>0</v>
      </c>
      <c r="J325" s="245"/>
      <c r="K325" s="246">
        <f>ROUND(E325*J325,2)</f>
        <v>0</v>
      </c>
      <c r="L325" s="246">
        <v>21</v>
      </c>
      <c r="M325" s="246">
        <f>G325*(1+L325/100)</f>
        <v>0</v>
      </c>
      <c r="N325" s="246">
        <v>2.4000000000000001E-4</v>
      </c>
      <c r="O325" s="246">
        <f>ROUND(E325*N325,2)</f>
        <v>0</v>
      </c>
      <c r="P325" s="246">
        <v>0</v>
      </c>
      <c r="Q325" s="246">
        <f>ROUND(E325*P325,2)</f>
        <v>0</v>
      </c>
      <c r="R325" s="246" t="s">
        <v>446</v>
      </c>
      <c r="S325" s="246" t="s">
        <v>149</v>
      </c>
      <c r="T325" s="247" t="s">
        <v>149</v>
      </c>
      <c r="U325" s="224">
        <v>0.18</v>
      </c>
      <c r="V325" s="224">
        <f>ROUND(E325*U325,2)</f>
        <v>0</v>
      </c>
      <c r="W325" s="224"/>
      <c r="X325" s="224" t="s">
        <v>150</v>
      </c>
      <c r="Y325" s="215"/>
      <c r="Z325" s="215"/>
      <c r="AA325" s="215"/>
      <c r="AB325" s="215"/>
      <c r="AC325" s="215"/>
      <c r="AD325" s="215"/>
      <c r="AE325" s="215"/>
      <c r="AF325" s="215"/>
      <c r="AG325" s="215" t="s">
        <v>151</v>
      </c>
      <c r="AH325" s="215"/>
      <c r="AI325" s="215"/>
      <c r="AJ325" s="215"/>
      <c r="AK325" s="215"/>
      <c r="AL325" s="215"/>
      <c r="AM325" s="215"/>
      <c r="AN325" s="215"/>
      <c r="AO325" s="215"/>
      <c r="AP325" s="215"/>
      <c r="AQ325" s="215"/>
      <c r="AR325" s="215"/>
      <c r="AS325" s="215"/>
      <c r="AT325" s="215"/>
      <c r="AU325" s="215"/>
      <c r="AV325" s="215"/>
      <c r="AW325" s="215"/>
      <c r="AX325" s="215"/>
      <c r="AY325" s="215"/>
      <c r="AZ325" s="215"/>
      <c r="BA325" s="215"/>
      <c r="BB325" s="215"/>
      <c r="BC325" s="215"/>
      <c r="BD325" s="215"/>
      <c r="BE325" s="215"/>
      <c r="BF325" s="215"/>
      <c r="BG325" s="215"/>
      <c r="BH325" s="215"/>
    </row>
    <row r="326" spans="1:60" outlineLevel="1" x14ac:dyDescent="0.2">
      <c r="A326" s="222"/>
      <c r="B326" s="223"/>
      <c r="C326" s="265" t="s">
        <v>449</v>
      </c>
      <c r="D326" s="251"/>
      <c r="E326" s="251"/>
      <c r="F326" s="251"/>
      <c r="G326" s="251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15"/>
      <c r="Z326" s="215"/>
      <c r="AA326" s="215"/>
      <c r="AB326" s="215"/>
      <c r="AC326" s="215"/>
      <c r="AD326" s="215"/>
      <c r="AE326" s="215"/>
      <c r="AF326" s="215"/>
      <c r="AG326" s="215" t="s">
        <v>166</v>
      </c>
      <c r="AH326" s="215"/>
      <c r="AI326" s="215"/>
      <c r="AJ326" s="215"/>
      <c r="AK326" s="215"/>
      <c r="AL326" s="215"/>
      <c r="AM326" s="215"/>
      <c r="AN326" s="215"/>
      <c r="AO326" s="215"/>
      <c r="AP326" s="215"/>
      <c r="AQ326" s="215"/>
      <c r="AR326" s="215"/>
      <c r="AS326" s="215"/>
      <c r="AT326" s="215"/>
      <c r="AU326" s="215"/>
      <c r="AV326" s="215"/>
      <c r="AW326" s="215"/>
      <c r="AX326" s="215"/>
      <c r="AY326" s="215"/>
      <c r="AZ326" s="215"/>
      <c r="BA326" s="215"/>
      <c r="BB326" s="215"/>
      <c r="BC326" s="215"/>
      <c r="BD326" s="215"/>
      <c r="BE326" s="215"/>
      <c r="BF326" s="215"/>
      <c r="BG326" s="215"/>
      <c r="BH326" s="215"/>
    </row>
    <row r="327" spans="1:60" outlineLevel="1" x14ac:dyDescent="0.2">
      <c r="A327" s="222"/>
      <c r="B327" s="223"/>
      <c r="C327" s="263" t="s">
        <v>347</v>
      </c>
      <c r="D327" s="225"/>
      <c r="E327" s="226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15"/>
      <c r="Z327" s="215"/>
      <c r="AA327" s="215"/>
      <c r="AB327" s="215"/>
      <c r="AC327" s="215"/>
      <c r="AD327" s="215"/>
      <c r="AE327" s="215"/>
      <c r="AF327" s="215"/>
      <c r="AG327" s="215" t="s">
        <v>155</v>
      </c>
      <c r="AH327" s="215">
        <v>0</v>
      </c>
      <c r="AI327" s="215"/>
      <c r="AJ327" s="215"/>
      <c r="AK327" s="215"/>
      <c r="AL327" s="215"/>
      <c r="AM327" s="215"/>
      <c r="AN327" s="215"/>
      <c r="AO327" s="215"/>
      <c r="AP327" s="215"/>
      <c r="AQ327" s="215"/>
      <c r="AR327" s="215"/>
      <c r="AS327" s="215"/>
      <c r="AT327" s="215"/>
      <c r="AU327" s="215"/>
      <c r="AV327" s="215"/>
      <c r="AW327" s="215"/>
      <c r="AX327" s="215"/>
      <c r="AY327" s="215"/>
      <c r="AZ327" s="215"/>
      <c r="BA327" s="215"/>
      <c r="BB327" s="215"/>
      <c r="BC327" s="215"/>
      <c r="BD327" s="215"/>
      <c r="BE327" s="215"/>
      <c r="BF327" s="215"/>
      <c r="BG327" s="215"/>
      <c r="BH327" s="215"/>
    </row>
    <row r="328" spans="1:60" outlineLevel="1" x14ac:dyDescent="0.2">
      <c r="A328" s="222"/>
      <c r="B328" s="223"/>
      <c r="C328" s="263" t="s">
        <v>348</v>
      </c>
      <c r="D328" s="225"/>
      <c r="E328" s="226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15"/>
      <c r="Z328" s="215"/>
      <c r="AA328" s="215"/>
      <c r="AB328" s="215"/>
      <c r="AC328" s="215"/>
      <c r="AD328" s="215"/>
      <c r="AE328" s="215"/>
      <c r="AF328" s="215"/>
      <c r="AG328" s="215" t="s">
        <v>155</v>
      </c>
      <c r="AH328" s="215">
        <v>0</v>
      </c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5"/>
      <c r="AT328" s="215"/>
      <c r="AU328" s="215"/>
      <c r="AV328" s="215"/>
      <c r="AW328" s="215"/>
      <c r="AX328" s="215"/>
      <c r="AY328" s="215"/>
      <c r="AZ328" s="215"/>
      <c r="BA328" s="215"/>
      <c r="BB328" s="215"/>
      <c r="BC328" s="215"/>
      <c r="BD328" s="215"/>
      <c r="BE328" s="215"/>
      <c r="BF328" s="215"/>
      <c r="BG328" s="215"/>
      <c r="BH328" s="215"/>
    </row>
    <row r="329" spans="1:60" ht="22.5" outlineLevel="1" x14ac:dyDescent="0.2">
      <c r="A329" s="241">
        <v>55</v>
      </c>
      <c r="B329" s="242" t="s">
        <v>450</v>
      </c>
      <c r="C329" s="261" t="s">
        <v>451</v>
      </c>
      <c r="D329" s="243" t="s">
        <v>147</v>
      </c>
      <c r="E329" s="244">
        <v>0</v>
      </c>
      <c r="F329" s="245"/>
      <c r="G329" s="246">
        <f>ROUND(E329*F329,2)</f>
        <v>0</v>
      </c>
      <c r="H329" s="245"/>
      <c r="I329" s="246">
        <f>ROUND(E329*H329,2)</f>
        <v>0</v>
      </c>
      <c r="J329" s="245"/>
      <c r="K329" s="246">
        <f>ROUND(E329*J329,2)</f>
        <v>0</v>
      </c>
      <c r="L329" s="246">
        <v>21</v>
      </c>
      <c r="M329" s="246">
        <f>G329*(1+L329/100)</f>
        <v>0</v>
      </c>
      <c r="N329" s="246">
        <v>0</v>
      </c>
      <c r="O329" s="246">
        <f>ROUND(E329*N329,2)</f>
        <v>0</v>
      </c>
      <c r="P329" s="246">
        <v>1E-3</v>
      </c>
      <c r="Q329" s="246">
        <f>ROUND(E329*P329,2)</f>
        <v>0</v>
      </c>
      <c r="R329" s="246" t="s">
        <v>446</v>
      </c>
      <c r="S329" s="246" t="s">
        <v>149</v>
      </c>
      <c r="T329" s="247" t="s">
        <v>149</v>
      </c>
      <c r="U329" s="224">
        <v>0.105</v>
      </c>
      <c r="V329" s="224">
        <f>ROUND(E329*U329,2)</f>
        <v>0</v>
      </c>
      <c r="W329" s="224"/>
      <c r="X329" s="224" t="s">
        <v>150</v>
      </c>
      <c r="Y329" s="215"/>
      <c r="Z329" s="215"/>
      <c r="AA329" s="215"/>
      <c r="AB329" s="215"/>
      <c r="AC329" s="215"/>
      <c r="AD329" s="215"/>
      <c r="AE329" s="215"/>
      <c r="AF329" s="215"/>
      <c r="AG329" s="215" t="s">
        <v>151</v>
      </c>
      <c r="AH329" s="215"/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5"/>
      <c r="AT329" s="215"/>
      <c r="AU329" s="215"/>
      <c r="AV329" s="215"/>
      <c r="AW329" s="215"/>
      <c r="AX329" s="215"/>
      <c r="AY329" s="215"/>
      <c r="AZ329" s="215"/>
      <c r="BA329" s="215"/>
      <c r="BB329" s="215"/>
      <c r="BC329" s="215"/>
      <c r="BD329" s="215"/>
      <c r="BE329" s="215"/>
      <c r="BF329" s="215"/>
      <c r="BG329" s="215"/>
      <c r="BH329" s="215"/>
    </row>
    <row r="330" spans="1:60" outlineLevel="1" x14ac:dyDescent="0.2">
      <c r="A330" s="222"/>
      <c r="B330" s="223"/>
      <c r="C330" s="263" t="s">
        <v>321</v>
      </c>
      <c r="D330" s="225"/>
      <c r="E330" s="226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15"/>
      <c r="Z330" s="215"/>
      <c r="AA330" s="215"/>
      <c r="AB330" s="215"/>
      <c r="AC330" s="215"/>
      <c r="AD330" s="215"/>
      <c r="AE330" s="215"/>
      <c r="AF330" s="215"/>
      <c r="AG330" s="215" t="s">
        <v>155</v>
      </c>
      <c r="AH330" s="215">
        <v>0</v>
      </c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  <c r="BC330" s="215"/>
      <c r="BD330" s="215"/>
      <c r="BE330" s="215"/>
      <c r="BF330" s="215"/>
      <c r="BG330" s="215"/>
      <c r="BH330" s="215"/>
    </row>
    <row r="331" spans="1:60" outlineLevel="1" x14ac:dyDescent="0.2">
      <c r="A331" s="222"/>
      <c r="B331" s="223"/>
      <c r="C331" s="263" t="s">
        <v>260</v>
      </c>
      <c r="D331" s="225"/>
      <c r="E331" s="226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15"/>
      <c r="Z331" s="215"/>
      <c r="AA331" s="215"/>
      <c r="AB331" s="215"/>
      <c r="AC331" s="215"/>
      <c r="AD331" s="215"/>
      <c r="AE331" s="215"/>
      <c r="AF331" s="215"/>
      <c r="AG331" s="215" t="s">
        <v>155</v>
      </c>
      <c r="AH331" s="215">
        <v>0</v>
      </c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5"/>
      <c r="AT331" s="215"/>
      <c r="AU331" s="215"/>
      <c r="AV331" s="215"/>
      <c r="AW331" s="215"/>
      <c r="AX331" s="215"/>
      <c r="AY331" s="215"/>
      <c r="AZ331" s="215"/>
      <c r="BA331" s="215"/>
      <c r="BB331" s="215"/>
      <c r="BC331" s="215"/>
      <c r="BD331" s="215"/>
      <c r="BE331" s="215"/>
      <c r="BF331" s="215"/>
      <c r="BG331" s="215"/>
      <c r="BH331" s="215"/>
    </row>
    <row r="332" spans="1:60" outlineLevel="1" x14ac:dyDescent="0.2">
      <c r="A332" s="222"/>
      <c r="B332" s="223"/>
      <c r="C332" s="263" t="s">
        <v>261</v>
      </c>
      <c r="D332" s="225"/>
      <c r="E332" s="226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15"/>
      <c r="Z332" s="215"/>
      <c r="AA332" s="215"/>
      <c r="AB332" s="215"/>
      <c r="AC332" s="215"/>
      <c r="AD332" s="215"/>
      <c r="AE332" s="215"/>
      <c r="AF332" s="215"/>
      <c r="AG332" s="215" t="s">
        <v>155</v>
      </c>
      <c r="AH332" s="215">
        <v>0</v>
      </c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  <c r="BC332" s="215"/>
      <c r="BD332" s="215"/>
      <c r="BE332" s="215"/>
      <c r="BF332" s="215"/>
      <c r="BG332" s="215"/>
      <c r="BH332" s="215"/>
    </row>
    <row r="333" spans="1:60" outlineLevel="1" x14ac:dyDescent="0.2">
      <c r="A333" s="222"/>
      <c r="B333" s="223"/>
      <c r="C333" s="263" t="s">
        <v>345</v>
      </c>
      <c r="D333" s="225"/>
      <c r="E333" s="226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15"/>
      <c r="Z333" s="215"/>
      <c r="AA333" s="215"/>
      <c r="AB333" s="215"/>
      <c r="AC333" s="215"/>
      <c r="AD333" s="215"/>
      <c r="AE333" s="215"/>
      <c r="AF333" s="215"/>
      <c r="AG333" s="215" t="s">
        <v>155</v>
      </c>
      <c r="AH333" s="215">
        <v>0</v>
      </c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5"/>
      <c r="AT333" s="215"/>
      <c r="AU333" s="215"/>
      <c r="AV333" s="215"/>
      <c r="AW333" s="215"/>
      <c r="AX333" s="215"/>
      <c r="AY333" s="215"/>
      <c r="AZ333" s="215"/>
      <c r="BA333" s="215"/>
      <c r="BB333" s="215"/>
      <c r="BC333" s="215"/>
      <c r="BD333" s="215"/>
      <c r="BE333" s="215"/>
      <c r="BF333" s="215"/>
      <c r="BG333" s="215"/>
      <c r="BH333" s="215"/>
    </row>
    <row r="334" spans="1:60" outlineLevel="1" x14ac:dyDescent="0.2">
      <c r="A334" s="222"/>
      <c r="B334" s="223"/>
      <c r="C334" s="263" t="s">
        <v>346</v>
      </c>
      <c r="D334" s="225"/>
      <c r="E334" s="226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15"/>
      <c r="Z334" s="215"/>
      <c r="AA334" s="215"/>
      <c r="AB334" s="215"/>
      <c r="AC334" s="215"/>
      <c r="AD334" s="215"/>
      <c r="AE334" s="215"/>
      <c r="AF334" s="215"/>
      <c r="AG334" s="215" t="s">
        <v>155</v>
      </c>
      <c r="AH334" s="215">
        <v>0</v>
      </c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5"/>
      <c r="AT334" s="215"/>
      <c r="AU334" s="215"/>
      <c r="AV334" s="215"/>
      <c r="AW334" s="215"/>
      <c r="AX334" s="215"/>
      <c r="AY334" s="215"/>
      <c r="AZ334" s="215"/>
      <c r="BA334" s="215"/>
      <c r="BB334" s="215"/>
      <c r="BC334" s="215"/>
      <c r="BD334" s="215"/>
      <c r="BE334" s="215"/>
      <c r="BF334" s="215"/>
      <c r="BG334" s="215"/>
      <c r="BH334" s="215"/>
    </row>
    <row r="335" spans="1:60" outlineLevel="1" x14ac:dyDescent="0.2">
      <c r="A335" s="222"/>
      <c r="B335" s="223"/>
      <c r="C335" s="263" t="s">
        <v>347</v>
      </c>
      <c r="D335" s="225"/>
      <c r="E335" s="226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15"/>
      <c r="Z335" s="215"/>
      <c r="AA335" s="215"/>
      <c r="AB335" s="215"/>
      <c r="AC335" s="215"/>
      <c r="AD335" s="215"/>
      <c r="AE335" s="215"/>
      <c r="AF335" s="215"/>
      <c r="AG335" s="215" t="s">
        <v>155</v>
      </c>
      <c r="AH335" s="215">
        <v>0</v>
      </c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5"/>
      <c r="AT335" s="215"/>
      <c r="AU335" s="215"/>
      <c r="AV335" s="215"/>
      <c r="AW335" s="215"/>
      <c r="AX335" s="215"/>
      <c r="AY335" s="215"/>
      <c r="AZ335" s="215"/>
      <c r="BA335" s="215"/>
      <c r="BB335" s="215"/>
      <c r="BC335" s="215"/>
      <c r="BD335" s="215"/>
      <c r="BE335" s="215"/>
      <c r="BF335" s="215"/>
      <c r="BG335" s="215"/>
      <c r="BH335" s="215"/>
    </row>
    <row r="336" spans="1:60" outlineLevel="1" x14ac:dyDescent="0.2">
      <c r="A336" s="222"/>
      <c r="B336" s="223"/>
      <c r="C336" s="263" t="s">
        <v>348</v>
      </c>
      <c r="D336" s="225"/>
      <c r="E336" s="226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15"/>
      <c r="Z336" s="215"/>
      <c r="AA336" s="215"/>
      <c r="AB336" s="215"/>
      <c r="AC336" s="215"/>
      <c r="AD336" s="215"/>
      <c r="AE336" s="215"/>
      <c r="AF336" s="215"/>
      <c r="AG336" s="215" t="s">
        <v>155</v>
      </c>
      <c r="AH336" s="215">
        <v>0</v>
      </c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</row>
    <row r="337" spans="1:60" ht="22.5" outlineLevel="1" x14ac:dyDescent="0.2">
      <c r="A337" s="241">
        <v>56</v>
      </c>
      <c r="B337" s="242" t="s">
        <v>452</v>
      </c>
      <c r="C337" s="261" t="s">
        <v>453</v>
      </c>
      <c r="D337" s="243" t="s">
        <v>147</v>
      </c>
      <c r="E337" s="244">
        <v>0</v>
      </c>
      <c r="F337" s="245"/>
      <c r="G337" s="246">
        <f>ROUND(E337*F337,2)</f>
        <v>0</v>
      </c>
      <c r="H337" s="245"/>
      <c r="I337" s="246">
        <f>ROUND(E337*H337,2)</f>
        <v>0</v>
      </c>
      <c r="J337" s="245"/>
      <c r="K337" s="246">
        <f>ROUND(E337*J337,2)</f>
        <v>0</v>
      </c>
      <c r="L337" s="246">
        <v>21</v>
      </c>
      <c r="M337" s="246">
        <f>G337*(1+L337/100)</f>
        <v>0</v>
      </c>
      <c r="N337" s="246">
        <v>4.0000000000000002E-4</v>
      </c>
      <c r="O337" s="246">
        <f>ROUND(E337*N337,2)</f>
        <v>0</v>
      </c>
      <c r="P337" s="246">
        <v>0</v>
      </c>
      <c r="Q337" s="246">
        <f>ROUND(E337*P337,2)</f>
        <v>0</v>
      </c>
      <c r="R337" s="246" t="s">
        <v>446</v>
      </c>
      <c r="S337" s="246" t="s">
        <v>149</v>
      </c>
      <c r="T337" s="247" t="s">
        <v>149</v>
      </c>
      <c r="U337" s="224">
        <v>0.38</v>
      </c>
      <c r="V337" s="224">
        <f>ROUND(E337*U337,2)</f>
        <v>0</v>
      </c>
      <c r="W337" s="224"/>
      <c r="X337" s="224" t="s">
        <v>150</v>
      </c>
      <c r="Y337" s="215"/>
      <c r="Z337" s="215"/>
      <c r="AA337" s="215"/>
      <c r="AB337" s="215"/>
      <c r="AC337" s="215"/>
      <c r="AD337" s="215"/>
      <c r="AE337" s="215"/>
      <c r="AF337" s="215"/>
      <c r="AG337" s="215" t="s">
        <v>151</v>
      </c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  <c r="BC337" s="215"/>
      <c r="BD337" s="215"/>
      <c r="BE337" s="215"/>
      <c r="BF337" s="215"/>
      <c r="BG337" s="215"/>
      <c r="BH337" s="215"/>
    </row>
    <row r="338" spans="1:60" outlineLevel="1" x14ac:dyDescent="0.2">
      <c r="A338" s="222"/>
      <c r="B338" s="223"/>
      <c r="C338" s="263" t="s">
        <v>345</v>
      </c>
      <c r="D338" s="225"/>
      <c r="E338" s="226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15"/>
      <c r="Z338" s="215"/>
      <c r="AA338" s="215"/>
      <c r="AB338" s="215"/>
      <c r="AC338" s="215"/>
      <c r="AD338" s="215"/>
      <c r="AE338" s="215"/>
      <c r="AF338" s="215"/>
      <c r="AG338" s="215" t="s">
        <v>155</v>
      </c>
      <c r="AH338" s="215">
        <v>0</v>
      </c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  <c r="BC338" s="215"/>
      <c r="BD338" s="215"/>
      <c r="BE338" s="215"/>
      <c r="BF338" s="215"/>
      <c r="BG338" s="215"/>
      <c r="BH338" s="215"/>
    </row>
    <row r="339" spans="1:60" outlineLevel="1" x14ac:dyDescent="0.2">
      <c r="A339" s="222"/>
      <c r="B339" s="223"/>
      <c r="C339" s="263" t="s">
        <v>346</v>
      </c>
      <c r="D339" s="225"/>
      <c r="E339" s="226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15"/>
      <c r="Z339" s="215"/>
      <c r="AA339" s="215"/>
      <c r="AB339" s="215"/>
      <c r="AC339" s="215"/>
      <c r="AD339" s="215"/>
      <c r="AE339" s="215"/>
      <c r="AF339" s="215"/>
      <c r="AG339" s="215" t="s">
        <v>155</v>
      </c>
      <c r="AH339" s="215">
        <v>0</v>
      </c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5"/>
      <c r="AT339" s="215"/>
      <c r="AU339" s="215"/>
      <c r="AV339" s="215"/>
      <c r="AW339" s="215"/>
      <c r="AX339" s="215"/>
      <c r="AY339" s="215"/>
      <c r="AZ339" s="215"/>
      <c r="BA339" s="215"/>
      <c r="BB339" s="215"/>
      <c r="BC339" s="215"/>
      <c r="BD339" s="215"/>
      <c r="BE339" s="215"/>
      <c r="BF339" s="215"/>
      <c r="BG339" s="215"/>
      <c r="BH339" s="215"/>
    </row>
    <row r="340" spans="1:60" ht="22.5" outlineLevel="1" x14ac:dyDescent="0.2">
      <c r="A340" s="241">
        <v>57</v>
      </c>
      <c r="B340" s="242" t="s">
        <v>454</v>
      </c>
      <c r="C340" s="261" t="s">
        <v>455</v>
      </c>
      <c r="D340" s="243" t="s">
        <v>147</v>
      </c>
      <c r="E340" s="244">
        <v>0</v>
      </c>
      <c r="F340" s="245"/>
      <c r="G340" s="246">
        <f>ROUND(E340*F340,2)</f>
        <v>0</v>
      </c>
      <c r="H340" s="245"/>
      <c r="I340" s="246">
        <f>ROUND(E340*H340,2)</f>
        <v>0</v>
      </c>
      <c r="J340" s="245"/>
      <c r="K340" s="246">
        <f>ROUND(E340*J340,2)</f>
        <v>0</v>
      </c>
      <c r="L340" s="246">
        <v>21</v>
      </c>
      <c r="M340" s="246">
        <f>G340*(1+L340/100)</f>
        <v>0</v>
      </c>
      <c r="N340" s="246">
        <v>2.5000000000000001E-4</v>
      </c>
      <c r="O340" s="246">
        <f>ROUND(E340*N340,2)</f>
        <v>0</v>
      </c>
      <c r="P340" s="246">
        <v>0</v>
      </c>
      <c r="Q340" s="246">
        <f>ROUND(E340*P340,2)</f>
        <v>0</v>
      </c>
      <c r="R340" s="246" t="s">
        <v>446</v>
      </c>
      <c r="S340" s="246" t="s">
        <v>149</v>
      </c>
      <c r="T340" s="247" t="s">
        <v>149</v>
      </c>
      <c r="U340" s="224">
        <v>0.21665999999999999</v>
      </c>
      <c r="V340" s="224">
        <f>ROUND(E340*U340,2)</f>
        <v>0</v>
      </c>
      <c r="W340" s="224"/>
      <c r="X340" s="224" t="s">
        <v>150</v>
      </c>
      <c r="Y340" s="215"/>
      <c r="Z340" s="215"/>
      <c r="AA340" s="215"/>
      <c r="AB340" s="215"/>
      <c r="AC340" s="215"/>
      <c r="AD340" s="215"/>
      <c r="AE340" s="215"/>
      <c r="AF340" s="215"/>
      <c r="AG340" s="215" t="s">
        <v>151</v>
      </c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  <c r="BC340" s="215"/>
      <c r="BD340" s="215"/>
      <c r="BE340" s="215"/>
      <c r="BF340" s="215"/>
      <c r="BG340" s="215"/>
      <c r="BH340" s="215"/>
    </row>
    <row r="341" spans="1:60" outlineLevel="1" x14ac:dyDescent="0.2">
      <c r="A341" s="222"/>
      <c r="B341" s="223"/>
      <c r="C341" s="262" t="s">
        <v>456</v>
      </c>
      <c r="D341" s="248"/>
      <c r="E341" s="248"/>
      <c r="F341" s="248"/>
      <c r="G341" s="248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15"/>
      <c r="Z341" s="215"/>
      <c r="AA341" s="215"/>
      <c r="AB341" s="215"/>
      <c r="AC341" s="215"/>
      <c r="AD341" s="215"/>
      <c r="AE341" s="215"/>
      <c r="AF341" s="215"/>
      <c r="AG341" s="215" t="s">
        <v>153</v>
      </c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  <c r="BC341" s="215"/>
      <c r="BD341" s="215"/>
      <c r="BE341" s="215"/>
      <c r="BF341" s="215"/>
      <c r="BG341" s="215"/>
      <c r="BH341" s="215"/>
    </row>
    <row r="342" spans="1:60" outlineLevel="1" x14ac:dyDescent="0.2">
      <c r="A342" s="222"/>
      <c r="B342" s="223"/>
      <c r="C342" s="263" t="s">
        <v>347</v>
      </c>
      <c r="D342" s="225"/>
      <c r="E342" s="226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15"/>
      <c r="Z342" s="215"/>
      <c r="AA342" s="215"/>
      <c r="AB342" s="215"/>
      <c r="AC342" s="215"/>
      <c r="AD342" s="215"/>
      <c r="AE342" s="215"/>
      <c r="AF342" s="215"/>
      <c r="AG342" s="215" t="s">
        <v>155</v>
      </c>
      <c r="AH342" s="215">
        <v>0</v>
      </c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  <c r="BC342" s="215"/>
      <c r="BD342" s="215"/>
      <c r="BE342" s="215"/>
      <c r="BF342" s="215"/>
      <c r="BG342" s="215"/>
      <c r="BH342" s="215"/>
    </row>
    <row r="343" spans="1:60" outlineLevel="1" x14ac:dyDescent="0.2">
      <c r="A343" s="222"/>
      <c r="B343" s="223"/>
      <c r="C343" s="263" t="s">
        <v>348</v>
      </c>
      <c r="D343" s="225"/>
      <c r="E343" s="226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15"/>
      <c r="Z343" s="215"/>
      <c r="AA343" s="215"/>
      <c r="AB343" s="215"/>
      <c r="AC343" s="215"/>
      <c r="AD343" s="215"/>
      <c r="AE343" s="215"/>
      <c r="AF343" s="215"/>
      <c r="AG343" s="215" t="s">
        <v>155</v>
      </c>
      <c r="AH343" s="215">
        <v>0</v>
      </c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</row>
    <row r="344" spans="1:60" outlineLevel="1" x14ac:dyDescent="0.2">
      <c r="A344" s="241">
        <v>58</v>
      </c>
      <c r="B344" s="242" t="s">
        <v>433</v>
      </c>
      <c r="C344" s="261" t="s">
        <v>434</v>
      </c>
      <c r="D344" s="243" t="s">
        <v>147</v>
      </c>
      <c r="E344" s="244">
        <v>0</v>
      </c>
      <c r="F344" s="245"/>
      <c r="G344" s="246">
        <f>ROUND(E344*F344,2)</f>
        <v>0</v>
      </c>
      <c r="H344" s="245"/>
      <c r="I344" s="246">
        <f>ROUND(E344*H344,2)</f>
        <v>0</v>
      </c>
      <c r="J344" s="245"/>
      <c r="K344" s="246">
        <f>ROUND(E344*J344,2)</f>
        <v>0</v>
      </c>
      <c r="L344" s="246">
        <v>21</v>
      </c>
      <c r="M344" s="246">
        <f>G344*(1+L344/100)</f>
        <v>0</v>
      </c>
      <c r="N344" s="246">
        <v>5.9300000000000004E-3</v>
      </c>
      <c r="O344" s="246">
        <f>ROUND(E344*N344,2)</f>
        <v>0</v>
      </c>
      <c r="P344" s="246">
        <v>0</v>
      </c>
      <c r="Q344" s="246">
        <f>ROUND(E344*P344,2)</f>
        <v>0</v>
      </c>
      <c r="R344" s="246"/>
      <c r="S344" s="246" t="s">
        <v>193</v>
      </c>
      <c r="T344" s="247" t="s">
        <v>435</v>
      </c>
      <c r="U344" s="224">
        <v>0.4</v>
      </c>
      <c r="V344" s="224">
        <f>ROUND(E344*U344,2)</f>
        <v>0</v>
      </c>
      <c r="W344" s="224"/>
      <c r="X344" s="224" t="s">
        <v>150</v>
      </c>
      <c r="Y344" s="215"/>
      <c r="Z344" s="215"/>
      <c r="AA344" s="215"/>
      <c r="AB344" s="215"/>
      <c r="AC344" s="215"/>
      <c r="AD344" s="215"/>
      <c r="AE344" s="215"/>
      <c r="AF344" s="215"/>
      <c r="AG344" s="215" t="s">
        <v>151</v>
      </c>
      <c r="AH344" s="215"/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5"/>
      <c r="AT344" s="215"/>
      <c r="AU344" s="215"/>
      <c r="AV344" s="215"/>
      <c r="AW344" s="215"/>
      <c r="AX344" s="215"/>
      <c r="AY344" s="215"/>
      <c r="AZ344" s="215"/>
      <c r="BA344" s="215"/>
      <c r="BB344" s="215"/>
      <c r="BC344" s="215"/>
      <c r="BD344" s="215"/>
      <c r="BE344" s="215"/>
      <c r="BF344" s="215"/>
      <c r="BG344" s="215"/>
      <c r="BH344" s="215"/>
    </row>
    <row r="345" spans="1:60" outlineLevel="1" x14ac:dyDescent="0.2">
      <c r="A345" s="222"/>
      <c r="B345" s="223"/>
      <c r="C345" s="263" t="s">
        <v>321</v>
      </c>
      <c r="D345" s="225"/>
      <c r="E345" s="226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15"/>
      <c r="Z345" s="215"/>
      <c r="AA345" s="215"/>
      <c r="AB345" s="215"/>
      <c r="AC345" s="215"/>
      <c r="AD345" s="215"/>
      <c r="AE345" s="215"/>
      <c r="AF345" s="215"/>
      <c r="AG345" s="215" t="s">
        <v>155</v>
      </c>
      <c r="AH345" s="215">
        <v>0</v>
      </c>
      <c r="AI345" s="215"/>
      <c r="AJ345" s="215"/>
      <c r="AK345" s="215"/>
      <c r="AL345" s="215"/>
      <c r="AM345" s="215"/>
      <c r="AN345" s="215"/>
      <c r="AO345" s="215"/>
      <c r="AP345" s="215"/>
      <c r="AQ345" s="215"/>
      <c r="AR345" s="215"/>
      <c r="AS345" s="215"/>
      <c r="AT345" s="215"/>
      <c r="AU345" s="215"/>
      <c r="AV345" s="215"/>
      <c r="AW345" s="215"/>
      <c r="AX345" s="215"/>
      <c r="AY345" s="215"/>
      <c r="AZ345" s="215"/>
      <c r="BA345" s="215"/>
      <c r="BB345" s="215"/>
      <c r="BC345" s="215"/>
      <c r="BD345" s="215"/>
      <c r="BE345" s="215"/>
      <c r="BF345" s="215"/>
      <c r="BG345" s="215"/>
      <c r="BH345" s="215"/>
    </row>
    <row r="346" spans="1:60" outlineLevel="1" x14ac:dyDescent="0.2">
      <c r="A346" s="222"/>
      <c r="B346" s="223"/>
      <c r="C346" s="263" t="s">
        <v>260</v>
      </c>
      <c r="D346" s="225"/>
      <c r="E346" s="226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15"/>
      <c r="Z346" s="215"/>
      <c r="AA346" s="215"/>
      <c r="AB346" s="215"/>
      <c r="AC346" s="215"/>
      <c r="AD346" s="215"/>
      <c r="AE346" s="215"/>
      <c r="AF346" s="215"/>
      <c r="AG346" s="215" t="s">
        <v>155</v>
      </c>
      <c r="AH346" s="215">
        <v>0</v>
      </c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5"/>
      <c r="AT346" s="215"/>
      <c r="AU346" s="215"/>
      <c r="AV346" s="215"/>
      <c r="AW346" s="215"/>
      <c r="AX346" s="215"/>
      <c r="AY346" s="215"/>
      <c r="AZ346" s="215"/>
      <c r="BA346" s="215"/>
      <c r="BB346" s="215"/>
      <c r="BC346" s="215"/>
      <c r="BD346" s="215"/>
      <c r="BE346" s="215"/>
      <c r="BF346" s="215"/>
      <c r="BG346" s="215"/>
      <c r="BH346" s="215"/>
    </row>
    <row r="347" spans="1:60" outlineLevel="1" x14ac:dyDescent="0.2">
      <c r="A347" s="222"/>
      <c r="B347" s="223"/>
      <c r="C347" s="263" t="s">
        <v>261</v>
      </c>
      <c r="D347" s="225"/>
      <c r="E347" s="226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15"/>
      <c r="Z347" s="215"/>
      <c r="AA347" s="215"/>
      <c r="AB347" s="215"/>
      <c r="AC347" s="215"/>
      <c r="AD347" s="215"/>
      <c r="AE347" s="215"/>
      <c r="AF347" s="215"/>
      <c r="AG347" s="215" t="s">
        <v>155</v>
      </c>
      <c r="AH347" s="215">
        <v>0</v>
      </c>
      <c r="AI347" s="215"/>
      <c r="AJ347" s="215"/>
      <c r="AK347" s="215"/>
      <c r="AL347" s="215"/>
      <c r="AM347" s="215"/>
      <c r="AN347" s="215"/>
      <c r="AO347" s="215"/>
      <c r="AP347" s="215"/>
      <c r="AQ347" s="215"/>
      <c r="AR347" s="215"/>
      <c r="AS347" s="215"/>
      <c r="AT347" s="215"/>
      <c r="AU347" s="215"/>
      <c r="AV347" s="215"/>
      <c r="AW347" s="215"/>
      <c r="AX347" s="215"/>
      <c r="AY347" s="215"/>
      <c r="AZ347" s="215"/>
      <c r="BA347" s="215"/>
      <c r="BB347" s="215"/>
      <c r="BC347" s="215"/>
      <c r="BD347" s="215"/>
      <c r="BE347" s="215"/>
      <c r="BF347" s="215"/>
      <c r="BG347" s="215"/>
      <c r="BH347" s="215"/>
    </row>
    <row r="348" spans="1:60" outlineLevel="1" x14ac:dyDescent="0.2">
      <c r="A348" s="222"/>
      <c r="B348" s="223"/>
      <c r="C348" s="263" t="s">
        <v>345</v>
      </c>
      <c r="D348" s="225"/>
      <c r="E348" s="226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15"/>
      <c r="Z348" s="215"/>
      <c r="AA348" s="215"/>
      <c r="AB348" s="215"/>
      <c r="AC348" s="215"/>
      <c r="AD348" s="215"/>
      <c r="AE348" s="215"/>
      <c r="AF348" s="215"/>
      <c r="AG348" s="215" t="s">
        <v>155</v>
      </c>
      <c r="AH348" s="215">
        <v>0</v>
      </c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5"/>
      <c r="AT348" s="215"/>
      <c r="AU348" s="215"/>
      <c r="AV348" s="215"/>
      <c r="AW348" s="215"/>
      <c r="AX348" s="215"/>
      <c r="AY348" s="215"/>
      <c r="AZ348" s="215"/>
      <c r="BA348" s="215"/>
      <c r="BB348" s="215"/>
      <c r="BC348" s="215"/>
      <c r="BD348" s="215"/>
      <c r="BE348" s="215"/>
      <c r="BF348" s="215"/>
      <c r="BG348" s="215"/>
      <c r="BH348" s="215"/>
    </row>
    <row r="349" spans="1:60" outlineLevel="1" x14ac:dyDescent="0.2">
      <c r="A349" s="222"/>
      <c r="B349" s="223"/>
      <c r="C349" s="263" t="s">
        <v>346</v>
      </c>
      <c r="D349" s="225"/>
      <c r="E349" s="226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15"/>
      <c r="Z349" s="215"/>
      <c r="AA349" s="215"/>
      <c r="AB349" s="215"/>
      <c r="AC349" s="215"/>
      <c r="AD349" s="215"/>
      <c r="AE349" s="215"/>
      <c r="AF349" s="215"/>
      <c r="AG349" s="215" t="s">
        <v>155</v>
      </c>
      <c r="AH349" s="215">
        <v>0</v>
      </c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15"/>
      <c r="AT349" s="215"/>
      <c r="AU349" s="215"/>
      <c r="AV349" s="215"/>
      <c r="AW349" s="215"/>
      <c r="AX349" s="215"/>
      <c r="AY349" s="215"/>
      <c r="AZ349" s="215"/>
      <c r="BA349" s="215"/>
      <c r="BB349" s="215"/>
      <c r="BC349" s="215"/>
      <c r="BD349" s="215"/>
      <c r="BE349" s="215"/>
      <c r="BF349" s="215"/>
      <c r="BG349" s="215"/>
      <c r="BH349" s="215"/>
    </row>
    <row r="350" spans="1:60" outlineLevel="1" x14ac:dyDescent="0.2">
      <c r="A350" s="222"/>
      <c r="B350" s="223"/>
      <c r="C350" s="263" t="s">
        <v>347</v>
      </c>
      <c r="D350" s="225"/>
      <c r="E350" s="226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15"/>
      <c r="Z350" s="215"/>
      <c r="AA350" s="215"/>
      <c r="AB350" s="215"/>
      <c r="AC350" s="215"/>
      <c r="AD350" s="215"/>
      <c r="AE350" s="215"/>
      <c r="AF350" s="215"/>
      <c r="AG350" s="215" t="s">
        <v>155</v>
      </c>
      <c r="AH350" s="215">
        <v>0</v>
      </c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5"/>
      <c r="AT350" s="215"/>
      <c r="AU350" s="215"/>
      <c r="AV350" s="215"/>
      <c r="AW350" s="215"/>
      <c r="AX350" s="215"/>
      <c r="AY350" s="215"/>
      <c r="AZ350" s="215"/>
      <c r="BA350" s="215"/>
      <c r="BB350" s="215"/>
      <c r="BC350" s="215"/>
      <c r="BD350" s="215"/>
      <c r="BE350" s="215"/>
      <c r="BF350" s="215"/>
      <c r="BG350" s="215"/>
      <c r="BH350" s="215"/>
    </row>
    <row r="351" spans="1:60" outlineLevel="1" x14ac:dyDescent="0.2">
      <c r="A351" s="222"/>
      <c r="B351" s="223"/>
      <c r="C351" s="263" t="s">
        <v>348</v>
      </c>
      <c r="D351" s="225"/>
      <c r="E351" s="226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15"/>
      <c r="Z351" s="215"/>
      <c r="AA351" s="215"/>
      <c r="AB351" s="215"/>
      <c r="AC351" s="215"/>
      <c r="AD351" s="215"/>
      <c r="AE351" s="215"/>
      <c r="AF351" s="215"/>
      <c r="AG351" s="215" t="s">
        <v>155</v>
      </c>
      <c r="AH351" s="215">
        <v>0</v>
      </c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15"/>
      <c r="AT351" s="215"/>
      <c r="AU351" s="215"/>
      <c r="AV351" s="215"/>
      <c r="AW351" s="215"/>
      <c r="AX351" s="215"/>
      <c r="AY351" s="215"/>
      <c r="AZ351" s="215"/>
      <c r="BA351" s="215"/>
      <c r="BB351" s="215"/>
      <c r="BC351" s="215"/>
      <c r="BD351" s="215"/>
      <c r="BE351" s="215"/>
      <c r="BF351" s="215"/>
      <c r="BG351" s="215"/>
      <c r="BH351" s="215"/>
    </row>
    <row r="352" spans="1:60" outlineLevel="1" x14ac:dyDescent="0.2">
      <c r="A352" s="241">
        <v>59</v>
      </c>
      <c r="B352" s="242" t="s">
        <v>457</v>
      </c>
      <c r="C352" s="261" t="s">
        <v>458</v>
      </c>
      <c r="D352" s="243" t="s">
        <v>187</v>
      </c>
      <c r="E352" s="244">
        <v>0</v>
      </c>
      <c r="F352" s="245"/>
      <c r="G352" s="246">
        <f>ROUND(E352*F352,2)</f>
        <v>0</v>
      </c>
      <c r="H352" s="245"/>
      <c r="I352" s="246">
        <f>ROUND(E352*H352,2)</f>
        <v>0</v>
      </c>
      <c r="J352" s="245"/>
      <c r="K352" s="246">
        <f>ROUND(E352*J352,2)</f>
        <v>0</v>
      </c>
      <c r="L352" s="246">
        <v>21</v>
      </c>
      <c r="M352" s="246">
        <f>G352*(1+L352/100)</f>
        <v>0</v>
      </c>
      <c r="N352" s="246">
        <v>5.0000000000000001E-4</v>
      </c>
      <c r="O352" s="246">
        <f>ROUND(E352*N352,2)</f>
        <v>0</v>
      </c>
      <c r="P352" s="246">
        <v>0</v>
      </c>
      <c r="Q352" s="246">
        <f>ROUND(E352*P352,2)</f>
        <v>0</v>
      </c>
      <c r="R352" s="246" t="s">
        <v>366</v>
      </c>
      <c r="S352" s="246" t="s">
        <v>149</v>
      </c>
      <c r="T352" s="247" t="s">
        <v>149</v>
      </c>
      <c r="U352" s="224">
        <v>0</v>
      </c>
      <c r="V352" s="224">
        <f>ROUND(E352*U352,2)</f>
        <v>0</v>
      </c>
      <c r="W352" s="224"/>
      <c r="X352" s="224" t="s">
        <v>367</v>
      </c>
      <c r="Y352" s="215"/>
      <c r="Z352" s="215"/>
      <c r="AA352" s="215"/>
      <c r="AB352" s="215"/>
      <c r="AC352" s="215"/>
      <c r="AD352" s="215"/>
      <c r="AE352" s="215"/>
      <c r="AF352" s="215"/>
      <c r="AG352" s="215" t="s">
        <v>368</v>
      </c>
      <c r="AH352" s="215"/>
      <c r="AI352" s="215"/>
      <c r="AJ352" s="215"/>
      <c r="AK352" s="215"/>
      <c r="AL352" s="215"/>
      <c r="AM352" s="215"/>
      <c r="AN352" s="215"/>
      <c r="AO352" s="215"/>
      <c r="AP352" s="215"/>
      <c r="AQ352" s="215"/>
      <c r="AR352" s="215"/>
      <c r="AS352" s="215"/>
      <c r="AT352" s="215"/>
      <c r="AU352" s="215"/>
      <c r="AV352" s="215"/>
      <c r="AW352" s="215"/>
      <c r="AX352" s="215"/>
      <c r="AY352" s="215"/>
      <c r="AZ352" s="215"/>
      <c r="BA352" s="215"/>
      <c r="BB352" s="215"/>
      <c r="BC352" s="215"/>
      <c r="BD352" s="215"/>
      <c r="BE352" s="215"/>
      <c r="BF352" s="215"/>
      <c r="BG352" s="215"/>
      <c r="BH352" s="215"/>
    </row>
    <row r="353" spans="1:60" outlineLevel="1" x14ac:dyDescent="0.2">
      <c r="A353" s="222"/>
      <c r="B353" s="223"/>
      <c r="C353" s="263" t="s">
        <v>459</v>
      </c>
      <c r="D353" s="225"/>
      <c r="E353" s="226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15"/>
      <c r="Z353" s="215"/>
      <c r="AA353" s="215"/>
      <c r="AB353" s="215"/>
      <c r="AC353" s="215"/>
      <c r="AD353" s="215"/>
      <c r="AE353" s="215"/>
      <c r="AF353" s="215"/>
      <c r="AG353" s="215" t="s">
        <v>155</v>
      </c>
      <c r="AH353" s="215">
        <v>0</v>
      </c>
      <c r="AI353" s="215"/>
      <c r="AJ353" s="215"/>
      <c r="AK353" s="215"/>
      <c r="AL353" s="215"/>
      <c r="AM353" s="215"/>
      <c r="AN353" s="215"/>
      <c r="AO353" s="215"/>
      <c r="AP353" s="215"/>
      <c r="AQ353" s="215"/>
      <c r="AR353" s="215"/>
      <c r="AS353" s="215"/>
      <c r="AT353" s="215"/>
      <c r="AU353" s="215"/>
      <c r="AV353" s="215"/>
      <c r="AW353" s="215"/>
      <c r="AX353" s="215"/>
      <c r="AY353" s="215"/>
      <c r="AZ353" s="215"/>
      <c r="BA353" s="215"/>
      <c r="BB353" s="215"/>
      <c r="BC353" s="215"/>
      <c r="BD353" s="215"/>
      <c r="BE353" s="215"/>
      <c r="BF353" s="215"/>
      <c r="BG353" s="215"/>
      <c r="BH353" s="215"/>
    </row>
    <row r="354" spans="1:60" outlineLevel="1" x14ac:dyDescent="0.2">
      <c r="A354" s="222"/>
      <c r="B354" s="223"/>
      <c r="C354" s="263" t="s">
        <v>460</v>
      </c>
      <c r="D354" s="225"/>
      <c r="E354" s="226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15"/>
      <c r="Z354" s="215"/>
      <c r="AA354" s="215"/>
      <c r="AB354" s="215"/>
      <c r="AC354" s="215"/>
      <c r="AD354" s="215"/>
      <c r="AE354" s="215"/>
      <c r="AF354" s="215"/>
      <c r="AG354" s="215" t="s">
        <v>155</v>
      </c>
      <c r="AH354" s="215">
        <v>5</v>
      </c>
      <c r="AI354" s="215"/>
      <c r="AJ354" s="215"/>
      <c r="AK354" s="215"/>
      <c r="AL354" s="215"/>
      <c r="AM354" s="215"/>
      <c r="AN354" s="215"/>
      <c r="AO354" s="215"/>
      <c r="AP354" s="215"/>
      <c r="AQ354" s="215"/>
      <c r="AR354" s="215"/>
      <c r="AS354" s="215"/>
      <c r="AT354" s="215"/>
      <c r="AU354" s="215"/>
      <c r="AV354" s="215"/>
      <c r="AW354" s="215"/>
      <c r="AX354" s="215"/>
      <c r="AY354" s="215"/>
      <c r="AZ354" s="215"/>
      <c r="BA354" s="215"/>
      <c r="BB354" s="215"/>
      <c r="BC354" s="215"/>
      <c r="BD354" s="215"/>
      <c r="BE354" s="215"/>
      <c r="BF354" s="215"/>
      <c r="BG354" s="215"/>
      <c r="BH354" s="215"/>
    </row>
    <row r="355" spans="1:60" outlineLevel="1" x14ac:dyDescent="0.2">
      <c r="A355" s="241">
        <v>60</v>
      </c>
      <c r="B355" s="242" t="s">
        <v>461</v>
      </c>
      <c r="C355" s="261" t="s">
        <v>462</v>
      </c>
      <c r="D355" s="243" t="s">
        <v>147</v>
      </c>
      <c r="E355" s="244">
        <v>0</v>
      </c>
      <c r="F355" s="245"/>
      <c r="G355" s="246">
        <f>ROUND(E355*F355,2)</f>
        <v>0</v>
      </c>
      <c r="H355" s="245"/>
      <c r="I355" s="246">
        <f>ROUND(E355*H355,2)</f>
        <v>0</v>
      </c>
      <c r="J355" s="245"/>
      <c r="K355" s="246">
        <f>ROUND(E355*J355,2)</f>
        <v>0</v>
      </c>
      <c r="L355" s="246">
        <v>21</v>
      </c>
      <c r="M355" s="246">
        <f>G355*(1+L355/100)</f>
        <v>0</v>
      </c>
      <c r="N355" s="246">
        <v>4.3499999999999997E-3</v>
      </c>
      <c r="O355" s="246">
        <f>ROUND(E355*N355,2)</f>
        <v>0</v>
      </c>
      <c r="P355" s="246">
        <v>0</v>
      </c>
      <c r="Q355" s="246">
        <f>ROUND(E355*P355,2)</f>
        <v>0</v>
      </c>
      <c r="R355" s="246"/>
      <c r="S355" s="246" t="s">
        <v>193</v>
      </c>
      <c r="T355" s="247" t="s">
        <v>149</v>
      </c>
      <c r="U355" s="224">
        <v>0</v>
      </c>
      <c r="V355" s="224">
        <f>ROUND(E355*U355,2)</f>
        <v>0</v>
      </c>
      <c r="W355" s="224"/>
      <c r="X355" s="224" t="s">
        <v>367</v>
      </c>
      <c r="Y355" s="215"/>
      <c r="Z355" s="215"/>
      <c r="AA355" s="215"/>
      <c r="AB355" s="215"/>
      <c r="AC355" s="215"/>
      <c r="AD355" s="215"/>
      <c r="AE355" s="215"/>
      <c r="AF355" s="215"/>
      <c r="AG355" s="215" t="s">
        <v>368</v>
      </c>
      <c r="AH355" s="215"/>
      <c r="AI355" s="215"/>
      <c r="AJ355" s="215"/>
      <c r="AK355" s="215"/>
      <c r="AL355" s="215"/>
      <c r="AM355" s="215"/>
      <c r="AN355" s="215"/>
      <c r="AO355" s="215"/>
      <c r="AP355" s="215"/>
      <c r="AQ355" s="215"/>
      <c r="AR355" s="215"/>
      <c r="AS355" s="215"/>
      <c r="AT355" s="215"/>
      <c r="AU355" s="215"/>
      <c r="AV355" s="215"/>
      <c r="AW355" s="215"/>
      <c r="AX355" s="215"/>
      <c r="AY355" s="215"/>
      <c r="AZ355" s="215"/>
      <c r="BA355" s="215"/>
      <c r="BB355" s="215"/>
      <c r="BC355" s="215"/>
      <c r="BD355" s="215"/>
      <c r="BE355" s="215"/>
      <c r="BF355" s="215"/>
      <c r="BG355" s="215"/>
      <c r="BH355" s="215"/>
    </row>
    <row r="356" spans="1:60" outlineLevel="1" x14ac:dyDescent="0.2">
      <c r="A356" s="222"/>
      <c r="B356" s="223"/>
      <c r="C356" s="263" t="s">
        <v>463</v>
      </c>
      <c r="D356" s="225"/>
      <c r="E356" s="226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15"/>
      <c r="Z356" s="215"/>
      <c r="AA356" s="215"/>
      <c r="AB356" s="215"/>
      <c r="AC356" s="215"/>
      <c r="AD356" s="215"/>
      <c r="AE356" s="215"/>
      <c r="AF356" s="215"/>
      <c r="AG356" s="215" t="s">
        <v>155</v>
      </c>
      <c r="AH356" s="215">
        <v>0</v>
      </c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5"/>
      <c r="AT356" s="215"/>
      <c r="AU356" s="215"/>
      <c r="AV356" s="215"/>
      <c r="AW356" s="215"/>
      <c r="AX356" s="215"/>
      <c r="AY356" s="215"/>
      <c r="AZ356" s="215"/>
      <c r="BA356" s="215"/>
      <c r="BB356" s="215"/>
      <c r="BC356" s="215"/>
      <c r="BD356" s="215"/>
      <c r="BE356" s="215"/>
      <c r="BF356" s="215"/>
      <c r="BG356" s="215"/>
      <c r="BH356" s="215"/>
    </row>
    <row r="357" spans="1:60" outlineLevel="1" x14ac:dyDescent="0.2">
      <c r="A357" s="222"/>
      <c r="B357" s="223"/>
      <c r="C357" s="263" t="s">
        <v>464</v>
      </c>
      <c r="D357" s="225"/>
      <c r="E357" s="226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15"/>
      <c r="Z357" s="215"/>
      <c r="AA357" s="215"/>
      <c r="AB357" s="215"/>
      <c r="AC357" s="215"/>
      <c r="AD357" s="215"/>
      <c r="AE357" s="215"/>
      <c r="AF357" s="215"/>
      <c r="AG357" s="215" t="s">
        <v>155</v>
      </c>
      <c r="AH357" s="215">
        <v>5</v>
      </c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5"/>
      <c r="AT357" s="215"/>
      <c r="AU357" s="215"/>
      <c r="AV357" s="215"/>
      <c r="AW357" s="215"/>
      <c r="AX357" s="215"/>
      <c r="AY357" s="215"/>
      <c r="AZ357" s="215"/>
      <c r="BA357" s="215"/>
      <c r="BB357" s="215"/>
      <c r="BC357" s="215"/>
      <c r="BD357" s="215"/>
      <c r="BE357" s="215"/>
      <c r="BF357" s="215"/>
      <c r="BG357" s="215"/>
      <c r="BH357" s="215"/>
    </row>
    <row r="358" spans="1:60" outlineLevel="1" x14ac:dyDescent="0.2">
      <c r="A358" s="241">
        <v>61</v>
      </c>
      <c r="B358" s="242" t="s">
        <v>465</v>
      </c>
      <c r="C358" s="261" t="s">
        <v>466</v>
      </c>
      <c r="D358" s="243" t="s">
        <v>147</v>
      </c>
      <c r="E358" s="244">
        <v>0</v>
      </c>
      <c r="F358" s="245"/>
      <c r="G358" s="246">
        <f>ROUND(E358*F358,2)</f>
        <v>0</v>
      </c>
      <c r="H358" s="245"/>
      <c r="I358" s="246">
        <f>ROUND(E358*H358,2)</f>
        <v>0</v>
      </c>
      <c r="J358" s="245"/>
      <c r="K358" s="246">
        <f>ROUND(E358*J358,2)</f>
        <v>0</v>
      </c>
      <c r="L358" s="246">
        <v>21</v>
      </c>
      <c r="M358" s="246">
        <f>G358*(1+L358/100)</f>
        <v>0</v>
      </c>
      <c r="N358" s="246">
        <v>1.56E-3</v>
      </c>
      <c r="O358" s="246">
        <f>ROUND(E358*N358,2)</f>
        <v>0</v>
      </c>
      <c r="P358" s="246">
        <v>0</v>
      </c>
      <c r="Q358" s="246">
        <f>ROUND(E358*P358,2)</f>
        <v>0</v>
      </c>
      <c r="R358" s="246" t="s">
        <v>366</v>
      </c>
      <c r="S358" s="246" t="s">
        <v>149</v>
      </c>
      <c r="T358" s="247" t="s">
        <v>149</v>
      </c>
      <c r="U358" s="224">
        <v>0</v>
      </c>
      <c r="V358" s="224">
        <f>ROUND(E358*U358,2)</f>
        <v>0</v>
      </c>
      <c r="W358" s="224"/>
      <c r="X358" s="224" t="s">
        <v>367</v>
      </c>
      <c r="Y358" s="215"/>
      <c r="Z358" s="215"/>
      <c r="AA358" s="215"/>
      <c r="AB358" s="215"/>
      <c r="AC358" s="215"/>
      <c r="AD358" s="215"/>
      <c r="AE358" s="215"/>
      <c r="AF358" s="215"/>
      <c r="AG358" s="215" t="s">
        <v>368</v>
      </c>
      <c r="AH358" s="215"/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5"/>
      <c r="AT358" s="215"/>
      <c r="AU358" s="215"/>
      <c r="AV358" s="215"/>
      <c r="AW358" s="215"/>
      <c r="AX358" s="215"/>
      <c r="AY358" s="215"/>
      <c r="AZ358" s="215"/>
      <c r="BA358" s="215"/>
      <c r="BB358" s="215"/>
      <c r="BC358" s="215"/>
      <c r="BD358" s="215"/>
      <c r="BE358" s="215"/>
      <c r="BF358" s="215"/>
      <c r="BG358" s="215"/>
      <c r="BH358" s="215"/>
    </row>
    <row r="359" spans="1:60" outlineLevel="1" x14ac:dyDescent="0.2">
      <c r="A359" s="222"/>
      <c r="B359" s="223"/>
      <c r="C359" s="263" t="s">
        <v>467</v>
      </c>
      <c r="D359" s="225"/>
      <c r="E359" s="226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15"/>
      <c r="Z359" s="215"/>
      <c r="AA359" s="215"/>
      <c r="AB359" s="215"/>
      <c r="AC359" s="215"/>
      <c r="AD359" s="215"/>
      <c r="AE359" s="215"/>
      <c r="AF359" s="215"/>
      <c r="AG359" s="215" t="s">
        <v>155</v>
      </c>
      <c r="AH359" s="215">
        <v>0</v>
      </c>
      <c r="AI359" s="215"/>
      <c r="AJ359" s="215"/>
      <c r="AK359" s="215"/>
      <c r="AL359" s="215"/>
      <c r="AM359" s="215"/>
      <c r="AN359" s="215"/>
      <c r="AO359" s="215"/>
      <c r="AP359" s="215"/>
      <c r="AQ359" s="215"/>
      <c r="AR359" s="215"/>
      <c r="AS359" s="215"/>
      <c r="AT359" s="215"/>
      <c r="AU359" s="215"/>
      <c r="AV359" s="215"/>
      <c r="AW359" s="215"/>
      <c r="AX359" s="215"/>
      <c r="AY359" s="215"/>
      <c r="AZ359" s="215"/>
      <c r="BA359" s="215"/>
      <c r="BB359" s="215"/>
      <c r="BC359" s="215"/>
      <c r="BD359" s="215"/>
      <c r="BE359" s="215"/>
      <c r="BF359" s="215"/>
      <c r="BG359" s="215"/>
      <c r="BH359" s="215"/>
    </row>
    <row r="360" spans="1:60" outlineLevel="1" x14ac:dyDescent="0.2">
      <c r="A360" s="222"/>
      <c r="B360" s="223"/>
      <c r="C360" s="263" t="s">
        <v>468</v>
      </c>
      <c r="D360" s="225"/>
      <c r="E360" s="226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15"/>
      <c r="Z360" s="215"/>
      <c r="AA360" s="215"/>
      <c r="AB360" s="215"/>
      <c r="AC360" s="215"/>
      <c r="AD360" s="215"/>
      <c r="AE360" s="215"/>
      <c r="AF360" s="215"/>
      <c r="AG360" s="215" t="s">
        <v>155</v>
      </c>
      <c r="AH360" s="215">
        <v>5</v>
      </c>
      <c r="AI360" s="215"/>
      <c r="AJ360" s="215"/>
      <c r="AK360" s="215"/>
      <c r="AL360" s="215"/>
      <c r="AM360" s="215"/>
      <c r="AN360" s="215"/>
      <c r="AO360" s="215"/>
      <c r="AP360" s="215"/>
      <c r="AQ360" s="215"/>
      <c r="AR360" s="215"/>
      <c r="AS360" s="215"/>
      <c r="AT360" s="215"/>
      <c r="AU360" s="215"/>
      <c r="AV360" s="215"/>
      <c r="AW360" s="215"/>
      <c r="AX360" s="215"/>
      <c r="AY360" s="215"/>
      <c r="AZ360" s="215"/>
      <c r="BA360" s="215"/>
      <c r="BB360" s="215"/>
      <c r="BC360" s="215"/>
      <c r="BD360" s="215"/>
      <c r="BE360" s="215"/>
      <c r="BF360" s="215"/>
      <c r="BG360" s="215"/>
      <c r="BH360" s="215"/>
    </row>
    <row r="361" spans="1:60" outlineLevel="1" x14ac:dyDescent="0.2">
      <c r="A361" s="222"/>
      <c r="B361" s="223"/>
      <c r="C361" s="263" t="s">
        <v>469</v>
      </c>
      <c r="D361" s="225"/>
      <c r="E361" s="226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15"/>
      <c r="Z361" s="215"/>
      <c r="AA361" s="215"/>
      <c r="AB361" s="215"/>
      <c r="AC361" s="215"/>
      <c r="AD361" s="215"/>
      <c r="AE361" s="215"/>
      <c r="AF361" s="215"/>
      <c r="AG361" s="215" t="s">
        <v>155</v>
      </c>
      <c r="AH361" s="215">
        <v>0</v>
      </c>
      <c r="AI361" s="215"/>
      <c r="AJ361" s="215"/>
      <c r="AK361" s="215"/>
      <c r="AL361" s="215"/>
      <c r="AM361" s="215"/>
      <c r="AN361" s="215"/>
      <c r="AO361" s="215"/>
      <c r="AP361" s="215"/>
      <c r="AQ361" s="215"/>
      <c r="AR361" s="215"/>
      <c r="AS361" s="215"/>
      <c r="AT361" s="215"/>
      <c r="AU361" s="215"/>
      <c r="AV361" s="215"/>
      <c r="AW361" s="215"/>
      <c r="AX361" s="215"/>
      <c r="AY361" s="215"/>
      <c r="AZ361" s="215"/>
      <c r="BA361" s="215"/>
      <c r="BB361" s="215"/>
      <c r="BC361" s="215"/>
      <c r="BD361" s="215"/>
      <c r="BE361" s="215"/>
      <c r="BF361" s="215"/>
      <c r="BG361" s="215"/>
      <c r="BH361" s="215"/>
    </row>
    <row r="362" spans="1:60" outlineLevel="1" x14ac:dyDescent="0.2">
      <c r="A362" s="222"/>
      <c r="B362" s="223"/>
      <c r="C362" s="263" t="s">
        <v>470</v>
      </c>
      <c r="D362" s="225"/>
      <c r="E362" s="226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15"/>
      <c r="Z362" s="215"/>
      <c r="AA362" s="215"/>
      <c r="AB362" s="215"/>
      <c r="AC362" s="215"/>
      <c r="AD362" s="215"/>
      <c r="AE362" s="215"/>
      <c r="AF362" s="215"/>
      <c r="AG362" s="215" t="s">
        <v>155</v>
      </c>
      <c r="AH362" s="215">
        <v>5</v>
      </c>
      <c r="AI362" s="215"/>
      <c r="AJ362" s="215"/>
      <c r="AK362" s="215"/>
      <c r="AL362" s="215"/>
      <c r="AM362" s="215"/>
      <c r="AN362" s="215"/>
      <c r="AO362" s="215"/>
      <c r="AP362" s="215"/>
      <c r="AQ362" s="215"/>
      <c r="AR362" s="215"/>
      <c r="AS362" s="215"/>
      <c r="AT362" s="215"/>
      <c r="AU362" s="215"/>
      <c r="AV362" s="215"/>
      <c r="AW362" s="215"/>
      <c r="AX362" s="215"/>
      <c r="AY362" s="215"/>
      <c r="AZ362" s="215"/>
      <c r="BA362" s="215"/>
      <c r="BB362" s="215"/>
      <c r="BC362" s="215"/>
      <c r="BD362" s="215"/>
      <c r="BE362" s="215"/>
      <c r="BF362" s="215"/>
      <c r="BG362" s="215"/>
      <c r="BH362" s="215"/>
    </row>
    <row r="363" spans="1:60" outlineLevel="1" x14ac:dyDescent="0.2">
      <c r="A363" s="241">
        <v>62</v>
      </c>
      <c r="B363" s="242" t="s">
        <v>471</v>
      </c>
      <c r="C363" s="261" t="s">
        <v>472</v>
      </c>
      <c r="D363" s="243" t="s">
        <v>331</v>
      </c>
      <c r="E363" s="244">
        <v>0</v>
      </c>
      <c r="F363" s="245"/>
      <c r="G363" s="246">
        <f>ROUND(E363*F363,2)</f>
        <v>0</v>
      </c>
      <c r="H363" s="245"/>
      <c r="I363" s="246">
        <f>ROUND(E363*H363,2)</f>
        <v>0</v>
      </c>
      <c r="J363" s="245"/>
      <c r="K363" s="246">
        <f>ROUND(E363*J363,2)</f>
        <v>0</v>
      </c>
      <c r="L363" s="246">
        <v>21</v>
      </c>
      <c r="M363" s="246">
        <f>G363*(1+L363/100)</f>
        <v>0</v>
      </c>
      <c r="N363" s="246">
        <v>0</v>
      </c>
      <c r="O363" s="246">
        <f>ROUND(E363*N363,2)</f>
        <v>0</v>
      </c>
      <c r="P363" s="246">
        <v>0</v>
      </c>
      <c r="Q363" s="246">
        <f>ROUND(E363*P363,2)</f>
        <v>0</v>
      </c>
      <c r="R363" s="246" t="s">
        <v>446</v>
      </c>
      <c r="S363" s="246" t="s">
        <v>149</v>
      </c>
      <c r="T363" s="247" t="s">
        <v>149</v>
      </c>
      <c r="U363" s="224">
        <v>1.091</v>
      </c>
      <c r="V363" s="224">
        <f>ROUND(E363*U363,2)</f>
        <v>0</v>
      </c>
      <c r="W363" s="224"/>
      <c r="X363" s="224" t="s">
        <v>333</v>
      </c>
      <c r="Y363" s="215"/>
      <c r="Z363" s="215"/>
      <c r="AA363" s="215"/>
      <c r="AB363" s="215"/>
      <c r="AC363" s="215"/>
      <c r="AD363" s="215"/>
      <c r="AE363" s="215"/>
      <c r="AF363" s="215"/>
      <c r="AG363" s="215" t="s">
        <v>334</v>
      </c>
      <c r="AH363" s="215"/>
      <c r="AI363" s="215"/>
      <c r="AJ363" s="215"/>
      <c r="AK363" s="215"/>
      <c r="AL363" s="215"/>
      <c r="AM363" s="215"/>
      <c r="AN363" s="215"/>
      <c r="AO363" s="215"/>
      <c r="AP363" s="215"/>
      <c r="AQ363" s="215"/>
      <c r="AR363" s="215"/>
      <c r="AS363" s="215"/>
      <c r="AT363" s="215"/>
      <c r="AU363" s="215"/>
      <c r="AV363" s="215"/>
      <c r="AW363" s="215"/>
      <c r="AX363" s="215"/>
      <c r="AY363" s="215"/>
      <c r="AZ363" s="215"/>
      <c r="BA363" s="215"/>
      <c r="BB363" s="215"/>
      <c r="BC363" s="215"/>
      <c r="BD363" s="215"/>
      <c r="BE363" s="215"/>
      <c r="BF363" s="215"/>
      <c r="BG363" s="215"/>
      <c r="BH363" s="215"/>
    </row>
    <row r="364" spans="1:60" outlineLevel="1" x14ac:dyDescent="0.2">
      <c r="A364" s="222"/>
      <c r="B364" s="223"/>
      <c r="C364" s="262" t="s">
        <v>473</v>
      </c>
      <c r="D364" s="248"/>
      <c r="E364" s="248"/>
      <c r="F364" s="248"/>
      <c r="G364" s="248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15"/>
      <c r="Z364" s="215"/>
      <c r="AA364" s="215"/>
      <c r="AB364" s="215"/>
      <c r="AC364" s="215"/>
      <c r="AD364" s="215"/>
      <c r="AE364" s="215"/>
      <c r="AF364" s="215"/>
      <c r="AG364" s="215" t="s">
        <v>153</v>
      </c>
      <c r="AH364" s="215"/>
      <c r="AI364" s="215"/>
      <c r="AJ364" s="215"/>
      <c r="AK364" s="215"/>
      <c r="AL364" s="215"/>
      <c r="AM364" s="215"/>
      <c r="AN364" s="215"/>
      <c r="AO364" s="215"/>
      <c r="AP364" s="215"/>
      <c r="AQ364" s="215"/>
      <c r="AR364" s="215"/>
      <c r="AS364" s="215"/>
      <c r="AT364" s="215"/>
      <c r="AU364" s="215"/>
      <c r="AV364" s="215"/>
      <c r="AW364" s="215"/>
      <c r="AX364" s="215"/>
      <c r="AY364" s="215"/>
      <c r="AZ364" s="215"/>
      <c r="BA364" s="215"/>
      <c r="BB364" s="215"/>
      <c r="BC364" s="215"/>
      <c r="BD364" s="215"/>
      <c r="BE364" s="215"/>
      <c r="BF364" s="215"/>
      <c r="BG364" s="215"/>
      <c r="BH364" s="215"/>
    </row>
    <row r="365" spans="1:60" x14ac:dyDescent="0.2">
      <c r="A365" s="235" t="s">
        <v>143</v>
      </c>
      <c r="B365" s="236" t="s">
        <v>108</v>
      </c>
      <c r="C365" s="260" t="s">
        <v>109</v>
      </c>
      <c r="D365" s="237"/>
      <c r="E365" s="238"/>
      <c r="F365" s="239"/>
      <c r="G365" s="239">
        <f>SUMIF(AG366:AG370,"&lt;&gt;NOR",G366:G370)</f>
        <v>0</v>
      </c>
      <c r="H365" s="239"/>
      <c r="I365" s="239">
        <f>SUM(I366:I370)</f>
        <v>0</v>
      </c>
      <c r="J365" s="239"/>
      <c r="K365" s="239">
        <f>SUM(K366:K370)</f>
        <v>0</v>
      </c>
      <c r="L365" s="239"/>
      <c r="M365" s="239">
        <f>SUM(M366:M370)</f>
        <v>0</v>
      </c>
      <c r="N365" s="239"/>
      <c r="O365" s="239">
        <f>SUM(O366:O370)</f>
        <v>0.1</v>
      </c>
      <c r="P365" s="239"/>
      <c r="Q365" s="239">
        <f>SUM(Q366:Q370)</f>
        <v>0</v>
      </c>
      <c r="R365" s="239"/>
      <c r="S365" s="239"/>
      <c r="T365" s="240"/>
      <c r="U365" s="234"/>
      <c r="V365" s="234">
        <f>SUM(V366:V370)</f>
        <v>5.5200000000000005</v>
      </c>
      <c r="W365" s="234"/>
      <c r="X365" s="234"/>
      <c r="AG365" t="s">
        <v>144</v>
      </c>
    </row>
    <row r="366" spans="1:60" ht="22.5" outlineLevel="1" x14ac:dyDescent="0.2">
      <c r="A366" s="241">
        <v>63</v>
      </c>
      <c r="B366" s="242" t="s">
        <v>474</v>
      </c>
      <c r="C366" s="261" t="s">
        <v>475</v>
      </c>
      <c r="D366" s="243" t="s">
        <v>147</v>
      </c>
      <c r="E366" s="244">
        <v>5</v>
      </c>
      <c r="F366" s="245"/>
      <c r="G366" s="246">
        <f>ROUND(E366*F366,2)</f>
        <v>0</v>
      </c>
      <c r="H366" s="245"/>
      <c r="I366" s="246">
        <f>ROUND(E366*H366,2)</f>
        <v>0</v>
      </c>
      <c r="J366" s="245"/>
      <c r="K366" s="246">
        <f>ROUND(E366*J366,2)</f>
        <v>0</v>
      </c>
      <c r="L366" s="246">
        <v>21</v>
      </c>
      <c r="M366" s="246">
        <f>G366*(1+L366/100)</f>
        <v>0</v>
      </c>
      <c r="N366" s="246">
        <v>5.0299999999999997E-3</v>
      </c>
      <c r="O366" s="246">
        <f>ROUND(E366*N366,2)</f>
        <v>0.03</v>
      </c>
      <c r="P366" s="246">
        <v>0</v>
      </c>
      <c r="Q366" s="246">
        <f>ROUND(E366*P366,2)</f>
        <v>0</v>
      </c>
      <c r="R366" s="246" t="s">
        <v>426</v>
      </c>
      <c r="S366" s="246" t="s">
        <v>149</v>
      </c>
      <c r="T366" s="247" t="s">
        <v>149</v>
      </c>
      <c r="U366" s="224">
        <v>1.0746</v>
      </c>
      <c r="V366" s="224">
        <f>ROUND(E366*U366,2)</f>
        <v>5.37</v>
      </c>
      <c r="W366" s="224"/>
      <c r="X366" s="224" t="s">
        <v>150</v>
      </c>
      <c r="Y366" s="215"/>
      <c r="Z366" s="215"/>
      <c r="AA366" s="215"/>
      <c r="AB366" s="215"/>
      <c r="AC366" s="215"/>
      <c r="AD366" s="215"/>
      <c r="AE366" s="215"/>
      <c r="AF366" s="215"/>
      <c r="AG366" s="215" t="s">
        <v>151</v>
      </c>
      <c r="AH366" s="215"/>
      <c r="AI366" s="215"/>
      <c r="AJ366" s="215"/>
      <c r="AK366" s="215"/>
      <c r="AL366" s="215"/>
      <c r="AM366" s="215"/>
      <c r="AN366" s="215"/>
      <c r="AO366" s="215"/>
      <c r="AP366" s="215"/>
      <c r="AQ366" s="215"/>
      <c r="AR366" s="215"/>
      <c r="AS366" s="215"/>
      <c r="AT366" s="215"/>
      <c r="AU366" s="215"/>
      <c r="AV366" s="215"/>
      <c r="AW366" s="215"/>
      <c r="AX366" s="215"/>
      <c r="AY366" s="215"/>
      <c r="AZ366" s="215"/>
      <c r="BA366" s="215"/>
      <c r="BB366" s="215"/>
      <c r="BC366" s="215"/>
      <c r="BD366" s="215"/>
      <c r="BE366" s="215"/>
      <c r="BF366" s="215"/>
      <c r="BG366" s="215"/>
      <c r="BH366" s="215"/>
    </row>
    <row r="367" spans="1:60" outlineLevel="1" x14ac:dyDescent="0.2">
      <c r="A367" s="222"/>
      <c r="B367" s="223"/>
      <c r="C367" s="263" t="s">
        <v>476</v>
      </c>
      <c r="D367" s="225"/>
      <c r="E367" s="226">
        <v>5</v>
      </c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15"/>
      <c r="Z367" s="215"/>
      <c r="AA367" s="215"/>
      <c r="AB367" s="215"/>
      <c r="AC367" s="215"/>
      <c r="AD367" s="215"/>
      <c r="AE367" s="215"/>
      <c r="AF367" s="215"/>
      <c r="AG367" s="215" t="s">
        <v>155</v>
      </c>
      <c r="AH367" s="215">
        <v>5</v>
      </c>
      <c r="AI367" s="215"/>
      <c r="AJ367" s="215"/>
      <c r="AK367" s="215"/>
      <c r="AL367" s="215"/>
      <c r="AM367" s="215"/>
      <c r="AN367" s="215"/>
      <c r="AO367" s="215"/>
      <c r="AP367" s="215"/>
      <c r="AQ367" s="215"/>
      <c r="AR367" s="215"/>
      <c r="AS367" s="215"/>
      <c r="AT367" s="215"/>
      <c r="AU367" s="215"/>
      <c r="AV367" s="215"/>
      <c r="AW367" s="215"/>
      <c r="AX367" s="215"/>
      <c r="AY367" s="215"/>
      <c r="AZ367" s="215"/>
      <c r="BA367" s="215"/>
      <c r="BB367" s="215"/>
      <c r="BC367" s="215"/>
      <c r="BD367" s="215"/>
      <c r="BE367" s="215"/>
      <c r="BF367" s="215"/>
      <c r="BG367" s="215"/>
      <c r="BH367" s="215"/>
    </row>
    <row r="368" spans="1:60" ht="22.5" outlineLevel="1" x14ac:dyDescent="0.2">
      <c r="A368" s="241">
        <v>64</v>
      </c>
      <c r="B368" s="242" t="s">
        <v>477</v>
      </c>
      <c r="C368" s="261" t="s">
        <v>478</v>
      </c>
      <c r="D368" s="243" t="s">
        <v>147</v>
      </c>
      <c r="E368" s="244">
        <v>5.5</v>
      </c>
      <c r="F368" s="245"/>
      <c r="G368" s="246">
        <f>ROUND(E368*F368,2)</f>
        <v>0</v>
      </c>
      <c r="H368" s="245"/>
      <c r="I368" s="246">
        <f>ROUND(E368*H368,2)</f>
        <v>0</v>
      </c>
      <c r="J368" s="245"/>
      <c r="K368" s="246">
        <f>ROUND(E368*J368,2)</f>
        <v>0</v>
      </c>
      <c r="L368" s="246">
        <v>21</v>
      </c>
      <c r="M368" s="246">
        <f>G368*(1+L368/100)</f>
        <v>0</v>
      </c>
      <c r="N368" s="246">
        <v>1.2200000000000001E-2</v>
      </c>
      <c r="O368" s="246">
        <f>ROUND(E368*N368,2)</f>
        <v>7.0000000000000007E-2</v>
      </c>
      <c r="P368" s="246">
        <v>0</v>
      </c>
      <c r="Q368" s="246">
        <f>ROUND(E368*P368,2)</f>
        <v>0</v>
      </c>
      <c r="R368" s="246" t="s">
        <v>366</v>
      </c>
      <c r="S368" s="246" t="s">
        <v>149</v>
      </c>
      <c r="T368" s="247" t="s">
        <v>149</v>
      </c>
      <c r="U368" s="224">
        <v>0</v>
      </c>
      <c r="V368" s="224">
        <f>ROUND(E368*U368,2)</f>
        <v>0</v>
      </c>
      <c r="W368" s="224"/>
      <c r="X368" s="224" t="s">
        <v>367</v>
      </c>
      <c r="Y368" s="215"/>
      <c r="Z368" s="215"/>
      <c r="AA368" s="215"/>
      <c r="AB368" s="215"/>
      <c r="AC368" s="215"/>
      <c r="AD368" s="215"/>
      <c r="AE368" s="215"/>
      <c r="AF368" s="215"/>
      <c r="AG368" s="215" t="s">
        <v>368</v>
      </c>
      <c r="AH368" s="215"/>
      <c r="AI368" s="215"/>
      <c r="AJ368" s="215"/>
      <c r="AK368" s="215"/>
      <c r="AL368" s="215"/>
      <c r="AM368" s="215"/>
      <c r="AN368" s="215"/>
      <c r="AO368" s="215"/>
      <c r="AP368" s="215"/>
      <c r="AQ368" s="215"/>
      <c r="AR368" s="215"/>
      <c r="AS368" s="215"/>
      <c r="AT368" s="215"/>
      <c r="AU368" s="215"/>
      <c r="AV368" s="215"/>
      <c r="AW368" s="215"/>
      <c r="AX368" s="215"/>
      <c r="AY368" s="215"/>
      <c r="AZ368" s="215"/>
      <c r="BA368" s="215"/>
      <c r="BB368" s="215"/>
      <c r="BC368" s="215"/>
      <c r="BD368" s="215"/>
      <c r="BE368" s="215"/>
      <c r="BF368" s="215"/>
      <c r="BG368" s="215"/>
      <c r="BH368" s="215"/>
    </row>
    <row r="369" spans="1:60" outlineLevel="1" x14ac:dyDescent="0.2">
      <c r="A369" s="222"/>
      <c r="B369" s="223"/>
      <c r="C369" s="263" t="s">
        <v>479</v>
      </c>
      <c r="D369" s="225"/>
      <c r="E369" s="226">
        <v>5.5</v>
      </c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15"/>
      <c r="Z369" s="215"/>
      <c r="AA369" s="215"/>
      <c r="AB369" s="215"/>
      <c r="AC369" s="215"/>
      <c r="AD369" s="215"/>
      <c r="AE369" s="215"/>
      <c r="AF369" s="215"/>
      <c r="AG369" s="215" t="s">
        <v>155</v>
      </c>
      <c r="AH369" s="215">
        <v>5</v>
      </c>
      <c r="AI369" s="215"/>
      <c r="AJ369" s="215"/>
      <c r="AK369" s="215"/>
      <c r="AL369" s="215"/>
      <c r="AM369" s="215"/>
      <c r="AN369" s="215"/>
      <c r="AO369" s="215"/>
      <c r="AP369" s="215"/>
      <c r="AQ369" s="215"/>
      <c r="AR369" s="215"/>
      <c r="AS369" s="215"/>
      <c r="AT369" s="215"/>
      <c r="AU369" s="215"/>
      <c r="AV369" s="215"/>
      <c r="AW369" s="215"/>
      <c r="AX369" s="215"/>
      <c r="AY369" s="215"/>
      <c r="AZ369" s="215"/>
      <c r="BA369" s="215"/>
      <c r="BB369" s="215"/>
      <c r="BC369" s="215"/>
      <c r="BD369" s="215"/>
      <c r="BE369" s="215"/>
      <c r="BF369" s="215"/>
      <c r="BG369" s="215"/>
      <c r="BH369" s="215"/>
    </row>
    <row r="370" spans="1:60" outlineLevel="1" x14ac:dyDescent="0.2">
      <c r="A370" s="252">
        <v>65</v>
      </c>
      <c r="B370" s="253" t="s">
        <v>480</v>
      </c>
      <c r="C370" s="270" t="s">
        <v>481</v>
      </c>
      <c r="D370" s="254" t="s">
        <v>331</v>
      </c>
      <c r="E370" s="255">
        <v>9.2249999999999999E-2</v>
      </c>
      <c r="F370" s="256"/>
      <c r="G370" s="257">
        <f>ROUND(E370*F370,2)</f>
        <v>0</v>
      </c>
      <c r="H370" s="256"/>
      <c r="I370" s="257">
        <f>ROUND(E370*H370,2)</f>
        <v>0</v>
      </c>
      <c r="J370" s="256"/>
      <c r="K370" s="257">
        <f>ROUND(E370*J370,2)</f>
        <v>0</v>
      </c>
      <c r="L370" s="257">
        <v>21</v>
      </c>
      <c r="M370" s="257">
        <f>G370*(1+L370/100)</f>
        <v>0</v>
      </c>
      <c r="N370" s="257">
        <v>0</v>
      </c>
      <c r="O370" s="257">
        <f>ROUND(E370*N370,2)</f>
        <v>0</v>
      </c>
      <c r="P370" s="257">
        <v>0</v>
      </c>
      <c r="Q370" s="257">
        <f>ROUND(E370*P370,2)</f>
        <v>0</v>
      </c>
      <c r="R370" s="257" t="s">
        <v>426</v>
      </c>
      <c r="S370" s="257" t="s">
        <v>149</v>
      </c>
      <c r="T370" s="258" t="s">
        <v>149</v>
      </c>
      <c r="U370" s="224">
        <v>1.5980000000000001</v>
      </c>
      <c r="V370" s="224">
        <f>ROUND(E370*U370,2)</f>
        <v>0.15</v>
      </c>
      <c r="W370" s="224"/>
      <c r="X370" s="224" t="s">
        <v>333</v>
      </c>
      <c r="Y370" s="215"/>
      <c r="Z370" s="215"/>
      <c r="AA370" s="215"/>
      <c r="AB370" s="215"/>
      <c r="AC370" s="215"/>
      <c r="AD370" s="215"/>
      <c r="AE370" s="215"/>
      <c r="AF370" s="215"/>
      <c r="AG370" s="215" t="s">
        <v>334</v>
      </c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5"/>
      <c r="AT370" s="215"/>
      <c r="AU370" s="215"/>
      <c r="AV370" s="215"/>
      <c r="AW370" s="215"/>
      <c r="AX370" s="215"/>
      <c r="AY370" s="215"/>
      <c r="AZ370" s="215"/>
      <c r="BA370" s="215"/>
      <c r="BB370" s="215"/>
      <c r="BC370" s="215"/>
      <c r="BD370" s="215"/>
      <c r="BE370" s="215"/>
      <c r="BF370" s="215"/>
      <c r="BG370" s="215"/>
      <c r="BH370" s="215"/>
    </row>
    <row r="371" spans="1:60" x14ac:dyDescent="0.2">
      <c r="A371" s="235" t="s">
        <v>143</v>
      </c>
      <c r="B371" s="236" t="s">
        <v>110</v>
      </c>
      <c r="C371" s="260" t="s">
        <v>111</v>
      </c>
      <c r="D371" s="237"/>
      <c r="E371" s="238"/>
      <c r="F371" s="239"/>
      <c r="G371" s="239">
        <f>SUMIF(AG372:AG415,"&lt;&gt;NOR",G372:G415)</f>
        <v>0</v>
      </c>
      <c r="H371" s="239"/>
      <c r="I371" s="239">
        <f>SUM(I372:I415)</f>
        <v>0</v>
      </c>
      <c r="J371" s="239"/>
      <c r="K371" s="239">
        <f>SUM(K372:K415)</f>
        <v>0</v>
      </c>
      <c r="L371" s="239"/>
      <c r="M371" s="239">
        <f>SUM(M372:M415)</f>
        <v>0</v>
      </c>
      <c r="N371" s="239"/>
      <c r="O371" s="239">
        <f>SUM(O372:O415)</f>
        <v>0.3</v>
      </c>
      <c r="P371" s="239"/>
      <c r="Q371" s="239">
        <f>SUM(Q372:Q415)</f>
        <v>0</v>
      </c>
      <c r="R371" s="239"/>
      <c r="S371" s="239"/>
      <c r="T371" s="240"/>
      <c r="U371" s="234"/>
      <c r="V371" s="234">
        <f>SUM(V372:V415)</f>
        <v>106.49</v>
      </c>
      <c r="W371" s="234"/>
      <c r="X371" s="234"/>
      <c r="AG371" t="s">
        <v>144</v>
      </c>
    </row>
    <row r="372" spans="1:60" outlineLevel="1" x14ac:dyDescent="0.2">
      <c r="A372" s="241">
        <v>66</v>
      </c>
      <c r="B372" s="242" t="s">
        <v>482</v>
      </c>
      <c r="C372" s="261" t="s">
        <v>483</v>
      </c>
      <c r="D372" s="243" t="s">
        <v>147</v>
      </c>
      <c r="E372" s="244">
        <v>1044.9299000000001</v>
      </c>
      <c r="F372" s="245"/>
      <c r="G372" s="246">
        <f>ROUND(E372*F372,2)</f>
        <v>0</v>
      </c>
      <c r="H372" s="245"/>
      <c r="I372" s="246">
        <f>ROUND(E372*H372,2)</f>
        <v>0</v>
      </c>
      <c r="J372" s="245"/>
      <c r="K372" s="246">
        <f>ROUND(E372*J372,2)</f>
        <v>0</v>
      </c>
      <c r="L372" s="246">
        <v>21</v>
      </c>
      <c r="M372" s="246">
        <f>G372*(1+L372/100)</f>
        <v>0</v>
      </c>
      <c r="N372" s="246">
        <v>2.9E-4</v>
      </c>
      <c r="O372" s="246">
        <f>ROUND(E372*N372,2)</f>
        <v>0.3</v>
      </c>
      <c r="P372" s="246">
        <v>0</v>
      </c>
      <c r="Q372" s="246">
        <f>ROUND(E372*P372,2)</f>
        <v>0</v>
      </c>
      <c r="R372" s="246" t="s">
        <v>484</v>
      </c>
      <c r="S372" s="246" t="s">
        <v>149</v>
      </c>
      <c r="T372" s="247" t="s">
        <v>149</v>
      </c>
      <c r="U372" s="224">
        <v>0.10191</v>
      </c>
      <c r="V372" s="224">
        <f>ROUND(E372*U372,2)</f>
        <v>106.49</v>
      </c>
      <c r="W372" s="224"/>
      <c r="X372" s="224" t="s">
        <v>150</v>
      </c>
      <c r="Y372" s="215"/>
      <c r="Z372" s="215"/>
      <c r="AA372" s="215"/>
      <c r="AB372" s="215"/>
      <c r="AC372" s="215"/>
      <c r="AD372" s="215"/>
      <c r="AE372" s="215"/>
      <c r="AF372" s="215"/>
      <c r="AG372" s="215" t="s">
        <v>151</v>
      </c>
      <c r="AH372" s="215"/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5"/>
      <c r="AT372" s="215"/>
      <c r="AU372" s="215"/>
      <c r="AV372" s="215"/>
      <c r="AW372" s="215"/>
      <c r="AX372" s="215"/>
      <c r="AY372" s="215"/>
      <c r="AZ372" s="215"/>
      <c r="BA372" s="215"/>
      <c r="BB372" s="215"/>
      <c r="BC372" s="215"/>
      <c r="BD372" s="215"/>
      <c r="BE372" s="215"/>
      <c r="BF372" s="215"/>
      <c r="BG372" s="215"/>
      <c r="BH372" s="215"/>
    </row>
    <row r="373" spans="1:60" outlineLevel="1" x14ac:dyDescent="0.2">
      <c r="A373" s="222"/>
      <c r="B373" s="223"/>
      <c r="C373" s="263" t="s">
        <v>485</v>
      </c>
      <c r="D373" s="225"/>
      <c r="E373" s="226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15"/>
      <c r="Z373" s="215"/>
      <c r="AA373" s="215"/>
      <c r="AB373" s="215"/>
      <c r="AC373" s="215"/>
      <c r="AD373" s="215"/>
      <c r="AE373" s="215"/>
      <c r="AF373" s="215"/>
      <c r="AG373" s="215" t="s">
        <v>155</v>
      </c>
      <c r="AH373" s="215">
        <v>0</v>
      </c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5"/>
      <c r="AT373" s="215"/>
      <c r="AU373" s="215"/>
      <c r="AV373" s="215"/>
      <c r="AW373" s="215"/>
      <c r="AX373" s="215"/>
      <c r="AY373" s="215"/>
      <c r="AZ373" s="215"/>
      <c r="BA373" s="215"/>
      <c r="BB373" s="215"/>
      <c r="BC373" s="215"/>
      <c r="BD373" s="215"/>
      <c r="BE373" s="215"/>
      <c r="BF373" s="215"/>
      <c r="BG373" s="215"/>
      <c r="BH373" s="215"/>
    </row>
    <row r="374" spans="1:60" outlineLevel="1" x14ac:dyDescent="0.2">
      <c r="A374" s="222"/>
      <c r="B374" s="223"/>
      <c r="C374" s="263" t="s">
        <v>260</v>
      </c>
      <c r="D374" s="225"/>
      <c r="E374" s="226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15"/>
      <c r="Z374" s="215"/>
      <c r="AA374" s="215"/>
      <c r="AB374" s="215"/>
      <c r="AC374" s="215"/>
      <c r="AD374" s="215"/>
      <c r="AE374" s="215"/>
      <c r="AF374" s="215"/>
      <c r="AG374" s="215" t="s">
        <v>155</v>
      </c>
      <c r="AH374" s="215">
        <v>0</v>
      </c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5"/>
      <c r="AT374" s="215"/>
      <c r="AU374" s="215"/>
      <c r="AV374" s="215"/>
      <c r="AW374" s="215"/>
      <c r="AX374" s="215"/>
      <c r="AY374" s="215"/>
      <c r="AZ374" s="215"/>
      <c r="BA374" s="215"/>
      <c r="BB374" s="215"/>
      <c r="BC374" s="215"/>
      <c r="BD374" s="215"/>
      <c r="BE374" s="215"/>
      <c r="BF374" s="215"/>
      <c r="BG374" s="215"/>
      <c r="BH374" s="215"/>
    </row>
    <row r="375" spans="1:60" outlineLevel="1" x14ac:dyDescent="0.2">
      <c r="A375" s="222"/>
      <c r="B375" s="223"/>
      <c r="C375" s="263" t="s">
        <v>486</v>
      </c>
      <c r="D375" s="225"/>
      <c r="E375" s="226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15"/>
      <c r="Z375" s="215"/>
      <c r="AA375" s="215"/>
      <c r="AB375" s="215"/>
      <c r="AC375" s="215"/>
      <c r="AD375" s="215"/>
      <c r="AE375" s="215"/>
      <c r="AF375" s="215"/>
      <c r="AG375" s="215" t="s">
        <v>155</v>
      </c>
      <c r="AH375" s="215">
        <v>0</v>
      </c>
      <c r="AI375" s="215"/>
      <c r="AJ375" s="215"/>
      <c r="AK375" s="215"/>
      <c r="AL375" s="215"/>
      <c r="AM375" s="215"/>
      <c r="AN375" s="215"/>
      <c r="AO375" s="215"/>
      <c r="AP375" s="215"/>
      <c r="AQ375" s="215"/>
      <c r="AR375" s="215"/>
      <c r="AS375" s="215"/>
      <c r="AT375" s="215"/>
      <c r="AU375" s="215"/>
      <c r="AV375" s="215"/>
      <c r="AW375" s="215"/>
      <c r="AX375" s="215"/>
      <c r="AY375" s="215"/>
      <c r="AZ375" s="215"/>
      <c r="BA375" s="215"/>
      <c r="BB375" s="215"/>
      <c r="BC375" s="215"/>
      <c r="BD375" s="215"/>
      <c r="BE375" s="215"/>
      <c r="BF375" s="215"/>
      <c r="BG375" s="215"/>
      <c r="BH375" s="215"/>
    </row>
    <row r="376" spans="1:60" outlineLevel="1" x14ac:dyDescent="0.2">
      <c r="A376" s="222"/>
      <c r="B376" s="223"/>
      <c r="C376" s="263" t="s">
        <v>261</v>
      </c>
      <c r="D376" s="225"/>
      <c r="E376" s="226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15"/>
      <c r="Z376" s="215"/>
      <c r="AA376" s="215"/>
      <c r="AB376" s="215"/>
      <c r="AC376" s="215"/>
      <c r="AD376" s="215"/>
      <c r="AE376" s="215"/>
      <c r="AF376" s="215"/>
      <c r="AG376" s="215" t="s">
        <v>155</v>
      </c>
      <c r="AH376" s="215">
        <v>0</v>
      </c>
      <c r="AI376" s="215"/>
      <c r="AJ376" s="215"/>
      <c r="AK376" s="215"/>
      <c r="AL376" s="215"/>
      <c r="AM376" s="215"/>
      <c r="AN376" s="215"/>
      <c r="AO376" s="215"/>
      <c r="AP376" s="215"/>
      <c r="AQ376" s="215"/>
      <c r="AR376" s="215"/>
      <c r="AS376" s="215"/>
      <c r="AT376" s="215"/>
      <c r="AU376" s="215"/>
      <c r="AV376" s="215"/>
      <c r="AW376" s="215"/>
      <c r="AX376" s="215"/>
      <c r="AY376" s="215"/>
      <c r="AZ376" s="215"/>
      <c r="BA376" s="215"/>
      <c r="BB376" s="215"/>
      <c r="BC376" s="215"/>
      <c r="BD376" s="215"/>
      <c r="BE376" s="215"/>
      <c r="BF376" s="215"/>
      <c r="BG376" s="215"/>
      <c r="BH376" s="215"/>
    </row>
    <row r="377" spans="1:60" outlineLevel="1" x14ac:dyDescent="0.2">
      <c r="A377" s="222"/>
      <c r="B377" s="223"/>
      <c r="C377" s="263" t="s">
        <v>298</v>
      </c>
      <c r="D377" s="225"/>
      <c r="E377" s="226">
        <v>13.846</v>
      </c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15"/>
      <c r="Z377" s="215"/>
      <c r="AA377" s="215"/>
      <c r="AB377" s="215"/>
      <c r="AC377" s="215"/>
      <c r="AD377" s="215"/>
      <c r="AE377" s="215"/>
      <c r="AF377" s="215"/>
      <c r="AG377" s="215" t="s">
        <v>155</v>
      </c>
      <c r="AH377" s="215">
        <v>0</v>
      </c>
      <c r="AI377" s="215"/>
      <c r="AJ377" s="215"/>
      <c r="AK377" s="215"/>
      <c r="AL377" s="215"/>
      <c r="AM377" s="215"/>
      <c r="AN377" s="215"/>
      <c r="AO377" s="215"/>
      <c r="AP377" s="215"/>
      <c r="AQ377" s="215"/>
      <c r="AR377" s="215"/>
      <c r="AS377" s="215"/>
      <c r="AT377" s="215"/>
      <c r="AU377" s="215"/>
      <c r="AV377" s="215"/>
      <c r="AW377" s="215"/>
      <c r="AX377" s="215"/>
      <c r="AY377" s="215"/>
      <c r="AZ377" s="215"/>
      <c r="BA377" s="215"/>
      <c r="BB377" s="215"/>
      <c r="BC377" s="215"/>
      <c r="BD377" s="215"/>
      <c r="BE377" s="215"/>
      <c r="BF377" s="215"/>
      <c r="BG377" s="215"/>
      <c r="BH377" s="215"/>
    </row>
    <row r="378" spans="1:60" outlineLevel="1" x14ac:dyDescent="0.2">
      <c r="A378" s="222"/>
      <c r="B378" s="223"/>
      <c r="C378" s="263" t="s">
        <v>299</v>
      </c>
      <c r="D378" s="225"/>
      <c r="E378" s="226">
        <v>13.44</v>
      </c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15"/>
      <c r="Z378" s="215"/>
      <c r="AA378" s="215"/>
      <c r="AB378" s="215"/>
      <c r="AC378" s="215"/>
      <c r="AD378" s="215"/>
      <c r="AE378" s="215"/>
      <c r="AF378" s="215"/>
      <c r="AG378" s="215" t="s">
        <v>155</v>
      </c>
      <c r="AH378" s="215">
        <v>0</v>
      </c>
      <c r="AI378" s="215"/>
      <c r="AJ378" s="215"/>
      <c r="AK378" s="215"/>
      <c r="AL378" s="215"/>
      <c r="AM378" s="215"/>
      <c r="AN378" s="215"/>
      <c r="AO378" s="215"/>
      <c r="AP378" s="215"/>
      <c r="AQ378" s="215"/>
      <c r="AR378" s="215"/>
      <c r="AS378" s="215"/>
      <c r="AT378" s="215"/>
      <c r="AU378" s="215"/>
      <c r="AV378" s="215"/>
      <c r="AW378" s="215"/>
      <c r="AX378" s="215"/>
      <c r="AY378" s="215"/>
      <c r="AZ378" s="215"/>
      <c r="BA378" s="215"/>
      <c r="BB378" s="215"/>
      <c r="BC378" s="215"/>
      <c r="BD378" s="215"/>
      <c r="BE378" s="215"/>
      <c r="BF378" s="215"/>
      <c r="BG378" s="215"/>
      <c r="BH378" s="215"/>
    </row>
    <row r="379" spans="1:60" outlineLevel="1" x14ac:dyDescent="0.2">
      <c r="A379" s="222"/>
      <c r="B379" s="223"/>
      <c r="C379" s="263" t="s">
        <v>300</v>
      </c>
      <c r="D379" s="225"/>
      <c r="E379" s="226">
        <v>4.1942000000000004</v>
      </c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15"/>
      <c r="Z379" s="215"/>
      <c r="AA379" s="215"/>
      <c r="AB379" s="215"/>
      <c r="AC379" s="215"/>
      <c r="AD379" s="215"/>
      <c r="AE379" s="215"/>
      <c r="AF379" s="215"/>
      <c r="AG379" s="215" t="s">
        <v>155</v>
      </c>
      <c r="AH379" s="215">
        <v>0</v>
      </c>
      <c r="AI379" s="215"/>
      <c r="AJ379" s="215"/>
      <c r="AK379" s="215"/>
      <c r="AL379" s="215"/>
      <c r="AM379" s="215"/>
      <c r="AN379" s="215"/>
      <c r="AO379" s="215"/>
      <c r="AP379" s="215"/>
      <c r="AQ379" s="215"/>
      <c r="AR379" s="215"/>
      <c r="AS379" s="215"/>
      <c r="AT379" s="215"/>
      <c r="AU379" s="215"/>
      <c r="AV379" s="215"/>
      <c r="AW379" s="215"/>
      <c r="AX379" s="215"/>
      <c r="AY379" s="215"/>
      <c r="AZ379" s="215"/>
      <c r="BA379" s="215"/>
      <c r="BB379" s="215"/>
      <c r="BC379" s="215"/>
      <c r="BD379" s="215"/>
      <c r="BE379" s="215"/>
      <c r="BF379" s="215"/>
      <c r="BG379" s="215"/>
      <c r="BH379" s="215"/>
    </row>
    <row r="380" spans="1:60" outlineLevel="1" x14ac:dyDescent="0.2">
      <c r="A380" s="222"/>
      <c r="B380" s="223"/>
      <c r="C380" s="263" t="s">
        <v>301</v>
      </c>
      <c r="D380" s="225"/>
      <c r="E380" s="226">
        <v>9.8719999999999999</v>
      </c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15"/>
      <c r="Z380" s="215"/>
      <c r="AA380" s="215"/>
      <c r="AB380" s="215"/>
      <c r="AC380" s="215"/>
      <c r="AD380" s="215"/>
      <c r="AE380" s="215"/>
      <c r="AF380" s="215"/>
      <c r="AG380" s="215" t="s">
        <v>155</v>
      </c>
      <c r="AH380" s="215">
        <v>0</v>
      </c>
      <c r="AI380" s="215"/>
      <c r="AJ380" s="215"/>
      <c r="AK380" s="215"/>
      <c r="AL380" s="215"/>
      <c r="AM380" s="215"/>
      <c r="AN380" s="215"/>
      <c r="AO380" s="215"/>
      <c r="AP380" s="215"/>
      <c r="AQ380" s="215"/>
      <c r="AR380" s="215"/>
      <c r="AS380" s="215"/>
      <c r="AT380" s="215"/>
      <c r="AU380" s="215"/>
      <c r="AV380" s="215"/>
      <c r="AW380" s="215"/>
      <c r="AX380" s="215"/>
      <c r="AY380" s="215"/>
      <c r="AZ380" s="215"/>
      <c r="BA380" s="215"/>
      <c r="BB380" s="215"/>
      <c r="BC380" s="215"/>
      <c r="BD380" s="215"/>
      <c r="BE380" s="215"/>
      <c r="BF380" s="215"/>
      <c r="BG380" s="215"/>
      <c r="BH380" s="215"/>
    </row>
    <row r="381" spans="1:60" outlineLevel="1" x14ac:dyDescent="0.2">
      <c r="A381" s="222"/>
      <c r="B381" s="223"/>
      <c r="C381" s="263" t="s">
        <v>302</v>
      </c>
      <c r="D381" s="225"/>
      <c r="E381" s="226">
        <v>17.951000000000001</v>
      </c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15"/>
      <c r="Z381" s="215"/>
      <c r="AA381" s="215"/>
      <c r="AB381" s="215"/>
      <c r="AC381" s="215"/>
      <c r="AD381" s="215"/>
      <c r="AE381" s="215"/>
      <c r="AF381" s="215"/>
      <c r="AG381" s="215" t="s">
        <v>155</v>
      </c>
      <c r="AH381" s="215">
        <v>0</v>
      </c>
      <c r="AI381" s="215"/>
      <c r="AJ381" s="215"/>
      <c r="AK381" s="215"/>
      <c r="AL381" s="215"/>
      <c r="AM381" s="215"/>
      <c r="AN381" s="215"/>
      <c r="AO381" s="215"/>
      <c r="AP381" s="215"/>
      <c r="AQ381" s="215"/>
      <c r="AR381" s="215"/>
      <c r="AS381" s="215"/>
      <c r="AT381" s="215"/>
      <c r="AU381" s="215"/>
      <c r="AV381" s="215"/>
      <c r="AW381" s="215"/>
      <c r="AX381" s="215"/>
      <c r="AY381" s="215"/>
      <c r="AZ381" s="215"/>
      <c r="BA381" s="215"/>
      <c r="BB381" s="215"/>
      <c r="BC381" s="215"/>
      <c r="BD381" s="215"/>
      <c r="BE381" s="215"/>
      <c r="BF381" s="215"/>
      <c r="BG381" s="215"/>
      <c r="BH381" s="215"/>
    </row>
    <row r="382" spans="1:60" outlineLevel="1" x14ac:dyDescent="0.2">
      <c r="A382" s="222"/>
      <c r="B382" s="223"/>
      <c r="C382" s="263" t="s">
        <v>303</v>
      </c>
      <c r="D382" s="225"/>
      <c r="E382" s="226">
        <v>25.48075</v>
      </c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15"/>
      <c r="Z382" s="215"/>
      <c r="AA382" s="215"/>
      <c r="AB382" s="215"/>
      <c r="AC382" s="215"/>
      <c r="AD382" s="215"/>
      <c r="AE382" s="215"/>
      <c r="AF382" s="215"/>
      <c r="AG382" s="215" t="s">
        <v>155</v>
      </c>
      <c r="AH382" s="215">
        <v>0</v>
      </c>
      <c r="AI382" s="215"/>
      <c r="AJ382" s="215"/>
      <c r="AK382" s="215"/>
      <c r="AL382" s="215"/>
      <c r="AM382" s="215"/>
      <c r="AN382" s="215"/>
      <c r="AO382" s="215"/>
      <c r="AP382" s="215"/>
      <c r="AQ382" s="215"/>
      <c r="AR382" s="215"/>
      <c r="AS382" s="215"/>
      <c r="AT382" s="215"/>
      <c r="AU382" s="215"/>
      <c r="AV382" s="215"/>
      <c r="AW382" s="215"/>
      <c r="AX382" s="215"/>
      <c r="AY382" s="215"/>
      <c r="AZ382" s="215"/>
      <c r="BA382" s="215"/>
      <c r="BB382" s="215"/>
      <c r="BC382" s="215"/>
      <c r="BD382" s="215"/>
      <c r="BE382" s="215"/>
      <c r="BF382" s="215"/>
      <c r="BG382" s="215"/>
      <c r="BH382" s="215"/>
    </row>
    <row r="383" spans="1:60" outlineLevel="1" x14ac:dyDescent="0.2">
      <c r="A383" s="222"/>
      <c r="B383" s="223"/>
      <c r="C383" s="263" t="s">
        <v>304</v>
      </c>
      <c r="D383" s="225"/>
      <c r="E383" s="226">
        <v>48.72</v>
      </c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15"/>
      <c r="Z383" s="215"/>
      <c r="AA383" s="215"/>
      <c r="AB383" s="215"/>
      <c r="AC383" s="215"/>
      <c r="AD383" s="215"/>
      <c r="AE383" s="215"/>
      <c r="AF383" s="215"/>
      <c r="AG383" s="215" t="s">
        <v>155</v>
      </c>
      <c r="AH383" s="215">
        <v>0</v>
      </c>
      <c r="AI383" s="215"/>
      <c r="AJ383" s="215"/>
      <c r="AK383" s="215"/>
      <c r="AL383" s="215"/>
      <c r="AM383" s="215"/>
      <c r="AN383" s="215"/>
      <c r="AO383" s="215"/>
      <c r="AP383" s="215"/>
      <c r="AQ383" s="215"/>
      <c r="AR383" s="215"/>
      <c r="AS383" s="215"/>
      <c r="AT383" s="215"/>
      <c r="AU383" s="215"/>
      <c r="AV383" s="215"/>
      <c r="AW383" s="215"/>
      <c r="AX383" s="215"/>
      <c r="AY383" s="215"/>
      <c r="AZ383" s="215"/>
      <c r="BA383" s="215"/>
      <c r="BB383" s="215"/>
      <c r="BC383" s="215"/>
      <c r="BD383" s="215"/>
      <c r="BE383" s="215"/>
      <c r="BF383" s="215"/>
      <c r="BG383" s="215"/>
      <c r="BH383" s="215"/>
    </row>
    <row r="384" spans="1:60" outlineLevel="1" x14ac:dyDescent="0.2">
      <c r="A384" s="222"/>
      <c r="B384" s="223"/>
      <c r="C384" s="263" t="s">
        <v>305</v>
      </c>
      <c r="D384" s="225"/>
      <c r="E384" s="226">
        <v>38.57</v>
      </c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15"/>
      <c r="Z384" s="215"/>
      <c r="AA384" s="215"/>
      <c r="AB384" s="215"/>
      <c r="AC384" s="215"/>
      <c r="AD384" s="215"/>
      <c r="AE384" s="215"/>
      <c r="AF384" s="215"/>
      <c r="AG384" s="215" t="s">
        <v>155</v>
      </c>
      <c r="AH384" s="215">
        <v>0</v>
      </c>
      <c r="AI384" s="215"/>
      <c r="AJ384" s="215"/>
      <c r="AK384" s="215"/>
      <c r="AL384" s="215"/>
      <c r="AM384" s="215"/>
      <c r="AN384" s="215"/>
      <c r="AO384" s="215"/>
      <c r="AP384" s="215"/>
      <c r="AQ384" s="215"/>
      <c r="AR384" s="215"/>
      <c r="AS384" s="215"/>
      <c r="AT384" s="215"/>
      <c r="AU384" s="215"/>
      <c r="AV384" s="215"/>
      <c r="AW384" s="215"/>
      <c r="AX384" s="215"/>
      <c r="AY384" s="215"/>
      <c r="AZ384" s="215"/>
      <c r="BA384" s="215"/>
      <c r="BB384" s="215"/>
      <c r="BC384" s="215"/>
      <c r="BD384" s="215"/>
      <c r="BE384" s="215"/>
      <c r="BF384" s="215"/>
      <c r="BG384" s="215"/>
      <c r="BH384" s="215"/>
    </row>
    <row r="385" spans="1:60" outlineLevel="1" x14ac:dyDescent="0.2">
      <c r="A385" s="222"/>
      <c r="B385" s="223"/>
      <c r="C385" s="263" t="s">
        <v>306</v>
      </c>
      <c r="D385" s="225"/>
      <c r="E385" s="226">
        <v>55.68</v>
      </c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15"/>
      <c r="Z385" s="215"/>
      <c r="AA385" s="215"/>
      <c r="AB385" s="215"/>
      <c r="AC385" s="215"/>
      <c r="AD385" s="215"/>
      <c r="AE385" s="215"/>
      <c r="AF385" s="215"/>
      <c r="AG385" s="215" t="s">
        <v>155</v>
      </c>
      <c r="AH385" s="215">
        <v>0</v>
      </c>
      <c r="AI385" s="215"/>
      <c r="AJ385" s="215"/>
      <c r="AK385" s="215"/>
      <c r="AL385" s="215"/>
      <c r="AM385" s="215"/>
      <c r="AN385" s="215"/>
      <c r="AO385" s="215"/>
      <c r="AP385" s="215"/>
      <c r="AQ385" s="215"/>
      <c r="AR385" s="215"/>
      <c r="AS385" s="215"/>
      <c r="AT385" s="215"/>
      <c r="AU385" s="215"/>
      <c r="AV385" s="215"/>
      <c r="AW385" s="215"/>
      <c r="AX385" s="215"/>
      <c r="AY385" s="215"/>
      <c r="AZ385" s="215"/>
      <c r="BA385" s="215"/>
      <c r="BB385" s="215"/>
      <c r="BC385" s="215"/>
      <c r="BD385" s="215"/>
      <c r="BE385" s="215"/>
      <c r="BF385" s="215"/>
      <c r="BG385" s="215"/>
      <c r="BH385" s="215"/>
    </row>
    <row r="386" spans="1:60" outlineLevel="1" x14ac:dyDescent="0.2">
      <c r="A386" s="222"/>
      <c r="B386" s="223"/>
      <c r="C386" s="263" t="s">
        <v>195</v>
      </c>
      <c r="D386" s="225"/>
      <c r="E386" s="226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15"/>
      <c r="Z386" s="215"/>
      <c r="AA386" s="215"/>
      <c r="AB386" s="215"/>
      <c r="AC386" s="215"/>
      <c r="AD386" s="215"/>
      <c r="AE386" s="215"/>
      <c r="AF386" s="215"/>
      <c r="AG386" s="215" t="s">
        <v>155</v>
      </c>
      <c r="AH386" s="215">
        <v>0</v>
      </c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5"/>
      <c r="AT386" s="215"/>
      <c r="AU386" s="215"/>
      <c r="AV386" s="215"/>
      <c r="AW386" s="215"/>
      <c r="AX386" s="215"/>
      <c r="AY386" s="215"/>
      <c r="AZ386" s="215"/>
      <c r="BA386" s="215"/>
      <c r="BB386" s="215"/>
      <c r="BC386" s="215"/>
      <c r="BD386" s="215"/>
      <c r="BE386" s="215"/>
      <c r="BF386" s="215"/>
      <c r="BG386" s="215"/>
      <c r="BH386" s="215"/>
    </row>
    <row r="387" spans="1:60" outlineLevel="1" x14ac:dyDescent="0.2">
      <c r="A387" s="222"/>
      <c r="B387" s="223"/>
      <c r="C387" s="263" t="s">
        <v>487</v>
      </c>
      <c r="D387" s="225"/>
      <c r="E387" s="226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15"/>
      <c r="Z387" s="215"/>
      <c r="AA387" s="215"/>
      <c r="AB387" s="215"/>
      <c r="AC387" s="215"/>
      <c r="AD387" s="215"/>
      <c r="AE387" s="215"/>
      <c r="AF387" s="215"/>
      <c r="AG387" s="215" t="s">
        <v>155</v>
      </c>
      <c r="AH387" s="215">
        <v>0</v>
      </c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5"/>
      <c r="AT387" s="215"/>
      <c r="AU387" s="215"/>
      <c r="AV387" s="215"/>
      <c r="AW387" s="215"/>
      <c r="AX387" s="215"/>
      <c r="AY387" s="215"/>
      <c r="AZ387" s="215"/>
      <c r="BA387" s="215"/>
      <c r="BB387" s="215"/>
      <c r="BC387" s="215"/>
      <c r="BD387" s="215"/>
      <c r="BE387" s="215"/>
      <c r="BF387" s="215"/>
      <c r="BG387" s="215"/>
      <c r="BH387" s="215"/>
    </row>
    <row r="388" spans="1:60" outlineLevel="1" x14ac:dyDescent="0.2">
      <c r="A388" s="222"/>
      <c r="B388" s="223"/>
      <c r="C388" s="263" t="s">
        <v>260</v>
      </c>
      <c r="D388" s="225"/>
      <c r="E388" s="226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15"/>
      <c r="Z388" s="215"/>
      <c r="AA388" s="215"/>
      <c r="AB388" s="215"/>
      <c r="AC388" s="215"/>
      <c r="AD388" s="215"/>
      <c r="AE388" s="215"/>
      <c r="AF388" s="215"/>
      <c r="AG388" s="215" t="s">
        <v>155</v>
      </c>
      <c r="AH388" s="215">
        <v>0</v>
      </c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5"/>
      <c r="AT388" s="215"/>
      <c r="AU388" s="215"/>
      <c r="AV388" s="215"/>
      <c r="AW388" s="215"/>
      <c r="AX388" s="215"/>
      <c r="AY388" s="215"/>
      <c r="AZ388" s="215"/>
      <c r="BA388" s="215"/>
      <c r="BB388" s="215"/>
      <c r="BC388" s="215"/>
      <c r="BD388" s="215"/>
      <c r="BE388" s="215"/>
      <c r="BF388" s="215"/>
      <c r="BG388" s="215"/>
      <c r="BH388" s="215"/>
    </row>
    <row r="389" spans="1:60" outlineLevel="1" x14ac:dyDescent="0.2">
      <c r="A389" s="222"/>
      <c r="B389" s="223"/>
      <c r="C389" s="263" t="s">
        <v>261</v>
      </c>
      <c r="D389" s="225"/>
      <c r="E389" s="226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15"/>
      <c r="Z389" s="215"/>
      <c r="AA389" s="215"/>
      <c r="AB389" s="215"/>
      <c r="AC389" s="215"/>
      <c r="AD389" s="215"/>
      <c r="AE389" s="215"/>
      <c r="AF389" s="215"/>
      <c r="AG389" s="215" t="s">
        <v>155</v>
      </c>
      <c r="AH389" s="215">
        <v>0</v>
      </c>
      <c r="AI389" s="215"/>
      <c r="AJ389" s="215"/>
      <c r="AK389" s="215"/>
      <c r="AL389" s="215"/>
      <c r="AM389" s="215"/>
      <c r="AN389" s="215"/>
      <c r="AO389" s="215"/>
      <c r="AP389" s="215"/>
      <c r="AQ389" s="215"/>
      <c r="AR389" s="215"/>
      <c r="AS389" s="215"/>
      <c r="AT389" s="215"/>
      <c r="AU389" s="215"/>
      <c r="AV389" s="215"/>
      <c r="AW389" s="215"/>
      <c r="AX389" s="215"/>
      <c r="AY389" s="215"/>
      <c r="AZ389" s="215"/>
      <c r="BA389" s="215"/>
      <c r="BB389" s="215"/>
      <c r="BC389" s="215"/>
      <c r="BD389" s="215"/>
      <c r="BE389" s="215"/>
      <c r="BF389" s="215"/>
      <c r="BG389" s="215"/>
      <c r="BH389" s="215"/>
    </row>
    <row r="390" spans="1:60" outlineLevel="1" x14ac:dyDescent="0.2">
      <c r="A390" s="222"/>
      <c r="B390" s="223"/>
      <c r="C390" s="263" t="s">
        <v>488</v>
      </c>
      <c r="D390" s="225"/>
      <c r="E390" s="226">
        <v>32.994</v>
      </c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15"/>
      <c r="Z390" s="215"/>
      <c r="AA390" s="215"/>
      <c r="AB390" s="215"/>
      <c r="AC390" s="215"/>
      <c r="AD390" s="215"/>
      <c r="AE390" s="215"/>
      <c r="AF390" s="215"/>
      <c r="AG390" s="215" t="s">
        <v>155</v>
      </c>
      <c r="AH390" s="215">
        <v>0</v>
      </c>
      <c r="AI390" s="215"/>
      <c r="AJ390" s="215"/>
      <c r="AK390" s="215"/>
      <c r="AL390" s="215"/>
      <c r="AM390" s="215"/>
      <c r="AN390" s="215"/>
      <c r="AO390" s="215"/>
      <c r="AP390" s="215"/>
      <c r="AQ390" s="215"/>
      <c r="AR390" s="215"/>
      <c r="AS390" s="215"/>
      <c r="AT390" s="215"/>
      <c r="AU390" s="215"/>
      <c r="AV390" s="215"/>
      <c r="AW390" s="215"/>
      <c r="AX390" s="215"/>
      <c r="AY390" s="215"/>
      <c r="AZ390" s="215"/>
      <c r="BA390" s="215"/>
      <c r="BB390" s="215"/>
      <c r="BC390" s="215"/>
      <c r="BD390" s="215"/>
      <c r="BE390" s="215"/>
      <c r="BF390" s="215"/>
      <c r="BG390" s="215"/>
      <c r="BH390" s="215"/>
    </row>
    <row r="391" spans="1:60" outlineLevel="1" x14ac:dyDescent="0.2">
      <c r="A391" s="222"/>
      <c r="B391" s="223"/>
      <c r="C391" s="263" t="s">
        <v>489</v>
      </c>
      <c r="D391" s="225"/>
      <c r="E391" s="226">
        <v>39.520000000000003</v>
      </c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15"/>
      <c r="Z391" s="215"/>
      <c r="AA391" s="215"/>
      <c r="AB391" s="215"/>
      <c r="AC391" s="215"/>
      <c r="AD391" s="215"/>
      <c r="AE391" s="215"/>
      <c r="AF391" s="215"/>
      <c r="AG391" s="215" t="s">
        <v>155</v>
      </c>
      <c r="AH391" s="215">
        <v>0</v>
      </c>
      <c r="AI391" s="215"/>
      <c r="AJ391" s="215"/>
      <c r="AK391" s="215"/>
      <c r="AL391" s="215"/>
      <c r="AM391" s="215"/>
      <c r="AN391" s="215"/>
      <c r="AO391" s="215"/>
      <c r="AP391" s="215"/>
      <c r="AQ391" s="215"/>
      <c r="AR391" s="215"/>
      <c r="AS391" s="215"/>
      <c r="AT391" s="215"/>
      <c r="AU391" s="215"/>
      <c r="AV391" s="215"/>
      <c r="AW391" s="215"/>
      <c r="AX391" s="215"/>
      <c r="AY391" s="215"/>
      <c r="AZ391" s="215"/>
      <c r="BA391" s="215"/>
      <c r="BB391" s="215"/>
      <c r="BC391" s="215"/>
      <c r="BD391" s="215"/>
      <c r="BE391" s="215"/>
      <c r="BF391" s="215"/>
      <c r="BG391" s="215"/>
      <c r="BH391" s="215"/>
    </row>
    <row r="392" spans="1:60" outlineLevel="1" x14ac:dyDescent="0.2">
      <c r="A392" s="222"/>
      <c r="B392" s="223"/>
      <c r="C392" s="263" t="s">
        <v>490</v>
      </c>
      <c r="D392" s="225"/>
      <c r="E392" s="226">
        <v>23.244</v>
      </c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15"/>
      <c r="Z392" s="215"/>
      <c r="AA392" s="215"/>
      <c r="AB392" s="215"/>
      <c r="AC392" s="215"/>
      <c r="AD392" s="215"/>
      <c r="AE392" s="215"/>
      <c r="AF392" s="215"/>
      <c r="AG392" s="215" t="s">
        <v>155</v>
      </c>
      <c r="AH392" s="215">
        <v>0</v>
      </c>
      <c r="AI392" s="215"/>
      <c r="AJ392" s="215"/>
      <c r="AK392" s="215"/>
      <c r="AL392" s="215"/>
      <c r="AM392" s="215"/>
      <c r="AN392" s="215"/>
      <c r="AO392" s="215"/>
      <c r="AP392" s="215"/>
      <c r="AQ392" s="215"/>
      <c r="AR392" s="215"/>
      <c r="AS392" s="215"/>
      <c r="AT392" s="215"/>
      <c r="AU392" s="215"/>
      <c r="AV392" s="215"/>
      <c r="AW392" s="215"/>
      <c r="AX392" s="215"/>
      <c r="AY392" s="215"/>
      <c r="AZ392" s="215"/>
      <c r="BA392" s="215"/>
      <c r="BB392" s="215"/>
      <c r="BC392" s="215"/>
      <c r="BD392" s="215"/>
      <c r="BE392" s="215"/>
      <c r="BF392" s="215"/>
      <c r="BG392" s="215"/>
      <c r="BH392" s="215"/>
    </row>
    <row r="393" spans="1:60" outlineLevel="1" x14ac:dyDescent="0.2">
      <c r="A393" s="222"/>
      <c r="B393" s="223"/>
      <c r="C393" s="263" t="s">
        <v>491</v>
      </c>
      <c r="D393" s="225"/>
      <c r="E393" s="226">
        <v>39.155999999999999</v>
      </c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15"/>
      <c r="Z393" s="215"/>
      <c r="AA393" s="215"/>
      <c r="AB393" s="215"/>
      <c r="AC393" s="215"/>
      <c r="AD393" s="215"/>
      <c r="AE393" s="215"/>
      <c r="AF393" s="215"/>
      <c r="AG393" s="215" t="s">
        <v>155</v>
      </c>
      <c r="AH393" s="215">
        <v>0</v>
      </c>
      <c r="AI393" s="215"/>
      <c r="AJ393" s="215"/>
      <c r="AK393" s="215"/>
      <c r="AL393" s="215"/>
      <c r="AM393" s="215"/>
      <c r="AN393" s="215"/>
      <c r="AO393" s="215"/>
      <c r="AP393" s="215"/>
      <c r="AQ393" s="215"/>
      <c r="AR393" s="215"/>
      <c r="AS393" s="215"/>
      <c r="AT393" s="215"/>
      <c r="AU393" s="215"/>
      <c r="AV393" s="215"/>
      <c r="AW393" s="215"/>
      <c r="AX393" s="215"/>
      <c r="AY393" s="215"/>
      <c r="AZ393" s="215"/>
      <c r="BA393" s="215"/>
      <c r="BB393" s="215"/>
      <c r="BC393" s="215"/>
      <c r="BD393" s="215"/>
      <c r="BE393" s="215"/>
      <c r="BF393" s="215"/>
      <c r="BG393" s="215"/>
      <c r="BH393" s="215"/>
    </row>
    <row r="394" spans="1:60" outlineLevel="1" x14ac:dyDescent="0.2">
      <c r="A394" s="222"/>
      <c r="B394" s="223"/>
      <c r="C394" s="263" t="s">
        <v>492</v>
      </c>
      <c r="D394" s="225"/>
      <c r="E394" s="226">
        <v>46.253999999999998</v>
      </c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15"/>
      <c r="Z394" s="215"/>
      <c r="AA394" s="215"/>
      <c r="AB394" s="215"/>
      <c r="AC394" s="215"/>
      <c r="AD394" s="215"/>
      <c r="AE394" s="215"/>
      <c r="AF394" s="215"/>
      <c r="AG394" s="215" t="s">
        <v>155</v>
      </c>
      <c r="AH394" s="215">
        <v>0</v>
      </c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215"/>
      <c r="AT394" s="215"/>
      <c r="AU394" s="215"/>
      <c r="AV394" s="215"/>
      <c r="AW394" s="215"/>
      <c r="AX394" s="215"/>
      <c r="AY394" s="215"/>
      <c r="AZ394" s="215"/>
      <c r="BA394" s="215"/>
      <c r="BB394" s="215"/>
      <c r="BC394" s="215"/>
      <c r="BD394" s="215"/>
      <c r="BE394" s="215"/>
      <c r="BF394" s="215"/>
      <c r="BG394" s="215"/>
      <c r="BH394" s="215"/>
    </row>
    <row r="395" spans="1:60" outlineLevel="1" x14ac:dyDescent="0.2">
      <c r="A395" s="222"/>
      <c r="B395" s="223"/>
      <c r="C395" s="263" t="s">
        <v>493</v>
      </c>
      <c r="D395" s="225"/>
      <c r="E395" s="226">
        <v>52.857999999999997</v>
      </c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15"/>
      <c r="Z395" s="215"/>
      <c r="AA395" s="215"/>
      <c r="AB395" s="215"/>
      <c r="AC395" s="215"/>
      <c r="AD395" s="215"/>
      <c r="AE395" s="215"/>
      <c r="AF395" s="215"/>
      <c r="AG395" s="215" t="s">
        <v>155</v>
      </c>
      <c r="AH395" s="215">
        <v>0</v>
      </c>
      <c r="AI395" s="215"/>
      <c r="AJ395" s="215"/>
      <c r="AK395" s="215"/>
      <c r="AL395" s="215"/>
      <c r="AM395" s="215"/>
      <c r="AN395" s="215"/>
      <c r="AO395" s="215"/>
      <c r="AP395" s="215"/>
      <c r="AQ395" s="215"/>
      <c r="AR395" s="215"/>
      <c r="AS395" s="215"/>
      <c r="AT395" s="215"/>
      <c r="AU395" s="215"/>
      <c r="AV395" s="215"/>
      <c r="AW395" s="215"/>
      <c r="AX395" s="215"/>
      <c r="AY395" s="215"/>
      <c r="AZ395" s="215"/>
      <c r="BA395" s="215"/>
      <c r="BB395" s="215"/>
      <c r="BC395" s="215"/>
      <c r="BD395" s="215"/>
      <c r="BE395" s="215"/>
      <c r="BF395" s="215"/>
      <c r="BG395" s="215"/>
      <c r="BH395" s="215"/>
    </row>
    <row r="396" spans="1:60" outlineLevel="1" x14ac:dyDescent="0.2">
      <c r="A396" s="222"/>
      <c r="B396" s="223"/>
      <c r="C396" s="263" t="s">
        <v>494</v>
      </c>
      <c r="D396" s="225"/>
      <c r="E396" s="226">
        <v>58.54</v>
      </c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15"/>
      <c r="Z396" s="215"/>
      <c r="AA396" s="215"/>
      <c r="AB396" s="215"/>
      <c r="AC396" s="215"/>
      <c r="AD396" s="215"/>
      <c r="AE396" s="215"/>
      <c r="AF396" s="215"/>
      <c r="AG396" s="215" t="s">
        <v>155</v>
      </c>
      <c r="AH396" s="215">
        <v>0</v>
      </c>
      <c r="AI396" s="215"/>
      <c r="AJ396" s="215"/>
      <c r="AK396" s="215"/>
      <c r="AL396" s="215"/>
      <c r="AM396" s="215"/>
      <c r="AN396" s="215"/>
      <c r="AO396" s="215"/>
      <c r="AP396" s="215"/>
      <c r="AQ396" s="215"/>
      <c r="AR396" s="215"/>
      <c r="AS396" s="215"/>
      <c r="AT396" s="215"/>
      <c r="AU396" s="215"/>
      <c r="AV396" s="215"/>
      <c r="AW396" s="215"/>
      <c r="AX396" s="215"/>
      <c r="AY396" s="215"/>
      <c r="AZ396" s="215"/>
      <c r="BA396" s="215"/>
      <c r="BB396" s="215"/>
      <c r="BC396" s="215"/>
      <c r="BD396" s="215"/>
      <c r="BE396" s="215"/>
      <c r="BF396" s="215"/>
      <c r="BG396" s="215"/>
      <c r="BH396" s="215"/>
    </row>
    <row r="397" spans="1:60" outlineLevel="1" x14ac:dyDescent="0.2">
      <c r="A397" s="222"/>
      <c r="B397" s="223"/>
      <c r="C397" s="263" t="s">
        <v>495</v>
      </c>
      <c r="D397" s="225"/>
      <c r="E397" s="226">
        <v>57.09</v>
      </c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15"/>
      <c r="Z397" s="215"/>
      <c r="AA397" s="215"/>
      <c r="AB397" s="215"/>
      <c r="AC397" s="215"/>
      <c r="AD397" s="215"/>
      <c r="AE397" s="215"/>
      <c r="AF397" s="215"/>
      <c r="AG397" s="215" t="s">
        <v>155</v>
      </c>
      <c r="AH397" s="215">
        <v>0</v>
      </c>
      <c r="AI397" s="215"/>
      <c r="AJ397" s="215"/>
      <c r="AK397" s="215"/>
      <c r="AL397" s="215"/>
      <c r="AM397" s="215"/>
      <c r="AN397" s="215"/>
      <c r="AO397" s="215"/>
      <c r="AP397" s="215"/>
      <c r="AQ397" s="215"/>
      <c r="AR397" s="215"/>
      <c r="AS397" s="215"/>
      <c r="AT397" s="215"/>
      <c r="AU397" s="215"/>
      <c r="AV397" s="215"/>
      <c r="AW397" s="215"/>
      <c r="AX397" s="215"/>
      <c r="AY397" s="215"/>
      <c r="AZ397" s="215"/>
      <c r="BA397" s="215"/>
      <c r="BB397" s="215"/>
      <c r="BC397" s="215"/>
      <c r="BD397" s="215"/>
      <c r="BE397" s="215"/>
      <c r="BF397" s="215"/>
      <c r="BG397" s="215"/>
      <c r="BH397" s="215"/>
    </row>
    <row r="398" spans="1:60" outlineLevel="1" x14ac:dyDescent="0.2">
      <c r="A398" s="222"/>
      <c r="B398" s="223"/>
      <c r="C398" s="263" t="s">
        <v>496</v>
      </c>
      <c r="D398" s="225"/>
      <c r="E398" s="226">
        <v>64.78</v>
      </c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15"/>
      <c r="Z398" s="215"/>
      <c r="AA398" s="215"/>
      <c r="AB398" s="215"/>
      <c r="AC398" s="215"/>
      <c r="AD398" s="215"/>
      <c r="AE398" s="215"/>
      <c r="AF398" s="215"/>
      <c r="AG398" s="215" t="s">
        <v>155</v>
      </c>
      <c r="AH398" s="215">
        <v>0</v>
      </c>
      <c r="AI398" s="215"/>
      <c r="AJ398" s="215"/>
      <c r="AK398" s="215"/>
      <c r="AL398" s="215"/>
      <c r="AM398" s="215"/>
      <c r="AN398" s="215"/>
      <c r="AO398" s="215"/>
      <c r="AP398" s="215"/>
      <c r="AQ398" s="215"/>
      <c r="AR398" s="215"/>
      <c r="AS398" s="215"/>
      <c r="AT398" s="215"/>
      <c r="AU398" s="215"/>
      <c r="AV398" s="215"/>
      <c r="AW398" s="215"/>
      <c r="AX398" s="215"/>
      <c r="AY398" s="215"/>
      <c r="AZ398" s="215"/>
      <c r="BA398" s="215"/>
      <c r="BB398" s="215"/>
      <c r="BC398" s="215"/>
      <c r="BD398" s="215"/>
      <c r="BE398" s="215"/>
      <c r="BF398" s="215"/>
      <c r="BG398" s="215"/>
      <c r="BH398" s="215"/>
    </row>
    <row r="399" spans="1:60" outlineLevel="1" x14ac:dyDescent="0.2">
      <c r="A399" s="222"/>
      <c r="B399" s="223"/>
      <c r="C399" s="263" t="s">
        <v>195</v>
      </c>
      <c r="D399" s="225"/>
      <c r="E399" s="226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15"/>
      <c r="Z399" s="215"/>
      <c r="AA399" s="215"/>
      <c r="AB399" s="215"/>
      <c r="AC399" s="215"/>
      <c r="AD399" s="215"/>
      <c r="AE399" s="215"/>
      <c r="AF399" s="215"/>
      <c r="AG399" s="215" t="s">
        <v>155</v>
      </c>
      <c r="AH399" s="215">
        <v>0</v>
      </c>
      <c r="AI399" s="215"/>
      <c r="AJ399" s="215"/>
      <c r="AK399" s="215"/>
      <c r="AL399" s="215"/>
      <c r="AM399" s="215"/>
      <c r="AN399" s="215"/>
      <c r="AO399" s="215"/>
      <c r="AP399" s="215"/>
      <c r="AQ399" s="215"/>
      <c r="AR399" s="215"/>
      <c r="AS399" s="215"/>
      <c r="AT399" s="215"/>
      <c r="AU399" s="215"/>
      <c r="AV399" s="215"/>
      <c r="AW399" s="215"/>
      <c r="AX399" s="215"/>
      <c r="AY399" s="215"/>
      <c r="AZ399" s="215"/>
      <c r="BA399" s="215"/>
      <c r="BB399" s="215"/>
      <c r="BC399" s="215"/>
      <c r="BD399" s="215"/>
      <c r="BE399" s="215"/>
      <c r="BF399" s="215"/>
      <c r="BG399" s="215"/>
      <c r="BH399" s="215"/>
    </row>
    <row r="400" spans="1:60" outlineLevel="1" x14ac:dyDescent="0.2">
      <c r="A400" s="222"/>
      <c r="B400" s="223"/>
      <c r="C400" s="263" t="s">
        <v>497</v>
      </c>
      <c r="D400" s="225"/>
      <c r="E400" s="226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15"/>
      <c r="Z400" s="215"/>
      <c r="AA400" s="215"/>
      <c r="AB400" s="215"/>
      <c r="AC400" s="215"/>
      <c r="AD400" s="215"/>
      <c r="AE400" s="215"/>
      <c r="AF400" s="215"/>
      <c r="AG400" s="215" t="s">
        <v>155</v>
      </c>
      <c r="AH400" s="215">
        <v>0</v>
      </c>
      <c r="AI400" s="215"/>
      <c r="AJ400" s="215"/>
      <c r="AK400" s="215"/>
      <c r="AL400" s="215"/>
      <c r="AM400" s="215"/>
      <c r="AN400" s="215"/>
      <c r="AO400" s="215"/>
      <c r="AP400" s="215"/>
      <c r="AQ400" s="215"/>
      <c r="AR400" s="215"/>
      <c r="AS400" s="215"/>
      <c r="AT400" s="215"/>
      <c r="AU400" s="215"/>
      <c r="AV400" s="215"/>
      <c r="AW400" s="215"/>
      <c r="AX400" s="215"/>
      <c r="AY400" s="215"/>
      <c r="AZ400" s="215"/>
      <c r="BA400" s="215"/>
      <c r="BB400" s="215"/>
      <c r="BC400" s="215"/>
      <c r="BD400" s="215"/>
      <c r="BE400" s="215"/>
      <c r="BF400" s="215"/>
      <c r="BG400" s="215"/>
      <c r="BH400" s="215"/>
    </row>
    <row r="401" spans="1:60" outlineLevel="1" x14ac:dyDescent="0.2">
      <c r="A401" s="222"/>
      <c r="B401" s="223"/>
      <c r="C401" s="263" t="s">
        <v>485</v>
      </c>
      <c r="D401" s="225"/>
      <c r="E401" s="226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15"/>
      <c r="Z401" s="215"/>
      <c r="AA401" s="215"/>
      <c r="AB401" s="215"/>
      <c r="AC401" s="215"/>
      <c r="AD401" s="215"/>
      <c r="AE401" s="215"/>
      <c r="AF401" s="215"/>
      <c r="AG401" s="215" t="s">
        <v>155</v>
      </c>
      <c r="AH401" s="215">
        <v>0</v>
      </c>
      <c r="AI401" s="215"/>
      <c r="AJ401" s="215"/>
      <c r="AK401" s="215"/>
      <c r="AL401" s="215"/>
      <c r="AM401" s="215"/>
      <c r="AN401" s="215"/>
      <c r="AO401" s="215"/>
      <c r="AP401" s="215"/>
      <c r="AQ401" s="215"/>
      <c r="AR401" s="215"/>
      <c r="AS401" s="215"/>
      <c r="AT401" s="215"/>
      <c r="AU401" s="215"/>
      <c r="AV401" s="215"/>
      <c r="AW401" s="215"/>
      <c r="AX401" s="215"/>
      <c r="AY401" s="215"/>
      <c r="AZ401" s="215"/>
      <c r="BA401" s="215"/>
      <c r="BB401" s="215"/>
      <c r="BC401" s="215"/>
      <c r="BD401" s="215"/>
      <c r="BE401" s="215"/>
      <c r="BF401" s="215"/>
      <c r="BG401" s="215"/>
      <c r="BH401" s="215"/>
    </row>
    <row r="402" spans="1:60" outlineLevel="1" x14ac:dyDescent="0.2">
      <c r="A402" s="222"/>
      <c r="B402" s="223"/>
      <c r="C402" s="263" t="s">
        <v>300</v>
      </c>
      <c r="D402" s="225"/>
      <c r="E402" s="226">
        <v>4.1942000000000004</v>
      </c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15"/>
      <c r="Z402" s="215"/>
      <c r="AA402" s="215"/>
      <c r="AB402" s="215"/>
      <c r="AC402" s="215"/>
      <c r="AD402" s="215"/>
      <c r="AE402" s="215"/>
      <c r="AF402" s="215"/>
      <c r="AG402" s="215" t="s">
        <v>155</v>
      </c>
      <c r="AH402" s="215">
        <v>0</v>
      </c>
      <c r="AI402" s="215"/>
      <c r="AJ402" s="215"/>
      <c r="AK402" s="215"/>
      <c r="AL402" s="215"/>
      <c r="AM402" s="215"/>
      <c r="AN402" s="215"/>
      <c r="AO402" s="215"/>
      <c r="AP402" s="215"/>
      <c r="AQ402" s="215"/>
      <c r="AR402" s="215"/>
      <c r="AS402" s="215"/>
      <c r="AT402" s="215"/>
      <c r="AU402" s="215"/>
      <c r="AV402" s="215"/>
      <c r="AW402" s="215"/>
      <c r="AX402" s="215"/>
      <c r="AY402" s="215"/>
      <c r="AZ402" s="215"/>
      <c r="BA402" s="215"/>
      <c r="BB402" s="215"/>
      <c r="BC402" s="215"/>
      <c r="BD402" s="215"/>
      <c r="BE402" s="215"/>
      <c r="BF402" s="215"/>
      <c r="BG402" s="215"/>
      <c r="BH402" s="215"/>
    </row>
    <row r="403" spans="1:60" outlineLevel="1" x14ac:dyDescent="0.2">
      <c r="A403" s="222"/>
      <c r="B403" s="223"/>
      <c r="C403" s="263" t="s">
        <v>301</v>
      </c>
      <c r="D403" s="225"/>
      <c r="E403" s="226">
        <v>9.8719999999999999</v>
      </c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15"/>
      <c r="Z403" s="215"/>
      <c r="AA403" s="215"/>
      <c r="AB403" s="215"/>
      <c r="AC403" s="215"/>
      <c r="AD403" s="215"/>
      <c r="AE403" s="215"/>
      <c r="AF403" s="215"/>
      <c r="AG403" s="215" t="s">
        <v>155</v>
      </c>
      <c r="AH403" s="215">
        <v>0</v>
      </c>
      <c r="AI403" s="215"/>
      <c r="AJ403" s="215"/>
      <c r="AK403" s="215"/>
      <c r="AL403" s="215"/>
      <c r="AM403" s="215"/>
      <c r="AN403" s="215"/>
      <c r="AO403" s="215"/>
      <c r="AP403" s="215"/>
      <c r="AQ403" s="215"/>
      <c r="AR403" s="215"/>
      <c r="AS403" s="215"/>
      <c r="AT403" s="215"/>
      <c r="AU403" s="215"/>
      <c r="AV403" s="215"/>
      <c r="AW403" s="215"/>
      <c r="AX403" s="215"/>
      <c r="AY403" s="215"/>
      <c r="AZ403" s="215"/>
      <c r="BA403" s="215"/>
      <c r="BB403" s="215"/>
      <c r="BC403" s="215"/>
      <c r="BD403" s="215"/>
      <c r="BE403" s="215"/>
      <c r="BF403" s="215"/>
      <c r="BG403" s="215"/>
      <c r="BH403" s="215"/>
    </row>
    <row r="404" spans="1:60" outlineLevel="1" x14ac:dyDescent="0.2">
      <c r="A404" s="222"/>
      <c r="B404" s="223"/>
      <c r="C404" s="263" t="s">
        <v>302</v>
      </c>
      <c r="D404" s="225"/>
      <c r="E404" s="226">
        <v>17.951000000000001</v>
      </c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15"/>
      <c r="Z404" s="215"/>
      <c r="AA404" s="215"/>
      <c r="AB404" s="215"/>
      <c r="AC404" s="215"/>
      <c r="AD404" s="215"/>
      <c r="AE404" s="215"/>
      <c r="AF404" s="215"/>
      <c r="AG404" s="215" t="s">
        <v>155</v>
      </c>
      <c r="AH404" s="215">
        <v>0</v>
      </c>
      <c r="AI404" s="215"/>
      <c r="AJ404" s="215"/>
      <c r="AK404" s="215"/>
      <c r="AL404" s="215"/>
      <c r="AM404" s="215"/>
      <c r="AN404" s="215"/>
      <c r="AO404" s="215"/>
      <c r="AP404" s="215"/>
      <c r="AQ404" s="215"/>
      <c r="AR404" s="215"/>
      <c r="AS404" s="215"/>
      <c r="AT404" s="215"/>
      <c r="AU404" s="215"/>
      <c r="AV404" s="215"/>
      <c r="AW404" s="215"/>
      <c r="AX404" s="215"/>
      <c r="AY404" s="215"/>
      <c r="AZ404" s="215"/>
      <c r="BA404" s="215"/>
      <c r="BB404" s="215"/>
      <c r="BC404" s="215"/>
      <c r="BD404" s="215"/>
      <c r="BE404" s="215"/>
      <c r="BF404" s="215"/>
      <c r="BG404" s="215"/>
      <c r="BH404" s="215"/>
    </row>
    <row r="405" spans="1:60" outlineLevel="1" x14ac:dyDescent="0.2">
      <c r="A405" s="222"/>
      <c r="B405" s="223"/>
      <c r="C405" s="263" t="s">
        <v>303</v>
      </c>
      <c r="D405" s="225"/>
      <c r="E405" s="226">
        <v>25.48075</v>
      </c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15"/>
      <c r="Z405" s="215"/>
      <c r="AA405" s="215"/>
      <c r="AB405" s="215"/>
      <c r="AC405" s="215"/>
      <c r="AD405" s="215"/>
      <c r="AE405" s="215"/>
      <c r="AF405" s="215"/>
      <c r="AG405" s="215" t="s">
        <v>155</v>
      </c>
      <c r="AH405" s="215">
        <v>0</v>
      </c>
      <c r="AI405" s="215"/>
      <c r="AJ405" s="215"/>
      <c r="AK405" s="215"/>
      <c r="AL405" s="215"/>
      <c r="AM405" s="215"/>
      <c r="AN405" s="215"/>
      <c r="AO405" s="215"/>
      <c r="AP405" s="215"/>
      <c r="AQ405" s="215"/>
      <c r="AR405" s="215"/>
      <c r="AS405" s="215"/>
      <c r="AT405" s="215"/>
      <c r="AU405" s="215"/>
      <c r="AV405" s="215"/>
      <c r="AW405" s="215"/>
      <c r="AX405" s="215"/>
      <c r="AY405" s="215"/>
      <c r="AZ405" s="215"/>
      <c r="BA405" s="215"/>
      <c r="BB405" s="215"/>
      <c r="BC405" s="215"/>
      <c r="BD405" s="215"/>
      <c r="BE405" s="215"/>
      <c r="BF405" s="215"/>
      <c r="BG405" s="215"/>
      <c r="BH405" s="215"/>
    </row>
    <row r="406" spans="1:60" outlineLevel="1" x14ac:dyDescent="0.2">
      <c r="A406" s="222"/>
      <c r="B406" s="223"/>
      <c r="C406" s="263" t="s">
        <v>305</v>
      </c>
      <c r="D406" s="225"/>
      <c r="E406" s="226">
        <v>38.57</v>
      </c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15"/>
      <c r="Z406" s="215"/>
      <c r="AA406" s="215"/>
      <c r="AB406" s="215"/>
      <c r="AC406" s="215"/>
      <c r="AD406" s="215"/>
      <c r="AE406" s="215"/>
      <c r="AF406" s="215"/>
      <c r="AG406" s="215" t="s">
        <v>155</v>
      </c>
      <c r="AH406" s="215">
        <v>0</v>
      </c>
      <c r="AI406" s="215"/>
      <c r="AJ406" s="215"/>
      <c r="AK406" s="215"/>
      <c r="AL406" s="215"/>
      <c r="AM406" s="215"/>
      <c r="AN406" s="215"/>
      <c r="AO406" s="215"/>
      <c r="AP406" s="215"/>
      <c r="AQ406" s="215"/>
      <c r="AR406" s="215"/>
      <c r="AS406" s="215"/>
      <c r="AT406" s="215"/>
      <c r="AU406" s="215"/>
      <c r="AV406" s="215"/>
      <c r="AW406" s="215"/>
      <c r="AX406" s="215"/>
      <c r="AY406" s="215"/>
      <c r="AZ406" s="215"/>
      <c r="BA406" s="215"/>
      <c r="BB406" s="215"/>
      <c r="BC406" s="215"/>
      <c r="BD406" s="215"/>
      <c r="BE406" s="215"/>
      <c r="BF406" s="215"/>
      <c r="BG406" s="215"/>
      <c r="BH406" s="215"/>
    </row>
    <row r="407" spans="1:60" outlineLevel="1" x14ac:dyDescent="0.2">
      <c r="A407" s="222"/>
      <c r="B407" s="223"/>
      <c r="C407" s="263" t="s">
        <v>306</v>
      </c>
      <c r="D407" s="225"/>
      <c r="E407" s="226">
        <v>55.68</v>
      </c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15"/>
      <c r="Z407" s="215"/>
      <c r="AA407" s="215"/>
      <c r="AB407" s="215"/>
      <c r="AC407" s="215"/>
      <c r="AD407" s="215"/>
      <c r="AE407" s="215"/>
      <c r="AF407" s="215"/>
      <c r="AG407" s="215" t="s">
        <v>155</v>
      </c>
      <c r="AH407" s="215">
        <v>0</v>
      </c>
      <c r="AI407" s="215"/>
      <c r="AJ407" s="215"/>
      <c r="AK407" s="215"/>
      <c r="AL407" s="215"/>
      <c r="AM407" s="215"/>
      <c r="AN407" s="215"/>
      <c r="AO407" s="215"/>
      <c r="AP407" s="215"/>
      <c r="AQ407" s="215"/>
      <c r="AR407" s="215"/>
      <c r="AS407" s="215"/>
      <c r="AT407" s="215"/>
      <c r="AU407" s="215"/>
      <c r="AV407" s="215"/>
      <c r="AW407" s="215"/>
      <c r="AX407" s="215"/>
      <c r="AY407" s="215"/>
      <c r="AZ407" s="215"/>
      <c r="BA407" s="215"/>
      <c r="BB407" s="215"/>
      <c r="BC407" s="215"/>
      <c r="BD407" s="215"/>
      <c r="BE407" s="215"/>
      <c r="BF407" s="215"/>
      <c r="BG407" s="215"/>
      <c r="BH407" s="215"/>
    </row>
    <row r="408" spans="1:60" outlineLevel="1" x14ac:dyDescent="0.2">
      <c r="A408" s="222"/>
      <c r="B408" s="223"/>
      <c r="C408" s="263" t="s">
        <v>195</v>
      </c>
      <c r="D408" s="225"/>
      <c r="E408" s="226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15"/>
      <c r="Z408" s="215"/>
      <c r="AA408" s="215"/>
      <c r="AB408" s="215"/>
      <c r="AC408" s="215"/>
      <c r="AD408" s="215"/>
      <c r="AE408" s="215"/>
      <c r="AF408" s="215"/>
      <c r="AG408" s="215" t="s">
        <v>155</v>
      </c>
      <c r="AH408" s="215">
        <v>0</v>
      </c>
      <c r="AI408" s="215"/>
      <c r="AJ408" s="215"/>
      <c r="AK408" s="215"/>
      <c r="AL408" s="215"/>
      <c r="AM408" s="215"/>
      <c r="AN408" s="215"/>
      <c r="AO408" s="215"/>
      <c r="AP408" s="215"/>
      <c r="AQ408" s="215"/>
      <c r="AR408" s="215"/>
      <c r="AS408" s="215"/>
      <c r="AT408" s="215"/>
      <c r="AU408" s="215"/>
      <c r="AV408" s="215"/>
      <c r="AW408" s="215"/>
      <c r="AX408" s="215"/>
      <c r="AY408" s="215"/>
      <c r="AZ408" s="215"/>
      <c r="BA408" s="215"/>
      <c r="BB408" s="215"/>
      <c r="BC408" s="215"/>
      <c r="BD408" s="215"/>
      <c r="BE408" s="215"/>
      <c r="BF408" s="215"/>
      <c r="BG408" s="215"/>
      <c r="BH408" s="215"/>
    </row>
    <row r="409" spans="1:60" outlineLevel="1" x14ac:dyDescent="0.2">
      <c r="A409" s="222"/>
      <c r="B409" s="223"/>
      <c r="C409" s="263" t="s">
        <v>487</v>
      </c>
      <c r="D409" s="225"/>
      <c r="E409" s="226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15"/>
      <c r="Z409" s="215"/>
      <c r="AA409" s="215"/>
      <c r="AB409" s="215"/>
      <c r="AC409" s="215"/>
      <c r="AD409" s="215"/>
      <c r="AE409" s="215"/>
      <c r="AF409" s="215"/>
      <c r="AG409" s="215" t="s">
        <v>155</v>
      </c>
      <c r="AH409" s="215">
        <v>0</v>
      </c>
      <c r="AI409" s="215"/>
      <c r="AJ409" s="215"/>
      <c r="AK409" s="215"/>
      <c r="AL409" s="215"/>
      <c r="AM409" s="215"/>
      <c r="AN409" s="215"/>
      <c r="AO409" s="215"/>
      <c r="AP409" s="215"/>
      <c r="AQ409" s="215"/>
      <c r="AR409" s="215"/>
      <c r="AS409" s="215"/>
      <c r="AT409" s="215"/>
      <c r="AU409" s="215"/>
      <c r="AV409" s="215"/>
      <c r="AW409" s="215"/>
      <c r="AX409" s="215"/>
      <c r="AY409" s="215"/>
      <c r="AZ409" s="215"/>
      <c r="BA409" s="215"/>
      <c r="BB409" s="215"/>
      <c r="BC409" s="215"/>
      <c r="BD409" s="215"/>
      <c r="BE409" s="215"/>
      <c r="BF409" s="215"/>
      <c r="BG409" s="215"/>
      <c r="BH409" s="215"/>
    </row>
    <row r="410" spans="1:60" outlineLevel="1" x14ac:dyDescent="0.2">
      <c r="A410" s="222"/>
      <c r="B410" s="223"/>
      <c r="C410" s="263" t="s">
        <v>490</v>
      </c>
      <c r="D410" s="225"/>
      <c r="E410" s="226">
        <v>23.244</v>
      </c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15"/>
      <c r="Z410" s="215"/>
      <c r="AA410" s="215"/>
      <c r="AB410" s="215"/>
      <c r="AC410" s="215"/>
      <c r="AD410" s="215"/>
      <c r="AE410" s="215"/>
      <c r="AF410" s="215"/>
      <c r="AG410" s="215" t="s">
        <v>155</v>
      </c>
      <c r="AH410" s="215">
        <v>0</v>
      </c>
      <c r="AI410" s="215"/>
      <c r="AJ410" s="215"/>
      <c r="AK410" s="215"/>
      <c r="AL410" s="215"/>
      <c r="AM410" s="215"/>
      <c r="AN410" s="215"/>
      <c r="AO410" s="215"/>
      <c r="AP410" s="215"/>
      <c r="AQ410" s="215"/>
      <c r="AR410" s="215"/>
      <c r="AS410" s="215"/>
      <c r="AT410" s="215"/>
      <c r="AU410" s="215"/>
      <c r="AV410" s="215"/>
      <c r="AW410" s="215"/>
      <c r="AX410" s="215"/>
      <c r="AY410" s="215"/>
      <c r="AZ410" s="215"/>
      <c r="BA410" s="215"/>
      <c r="BB410" s="215"/>
      <c r="BC410" s="215"/>
      <c r="BD410" s="215"/>
      <c r="BE410" s="215"/>
      <c r="BF410" s="215"/>
      <c r="BG410" s="215"/>
      <c r="BH410" s="215"/>
    </row>
    <row r="411" spans="1:60" outlineLevel="1" x14ac:dyDescent="0.2">
      <c r="A411" s="222"/>
      <c r="B411" s="223"/>
      <c r="C411" s="263" t="s">
        <v>491</v>
      </c>
      <c r="D411" s="225"/>
      <c r="E411" s="226">
        <v>39.155999999999999</v>
      </c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15"/>
      <c r="Z411" s="215"/>
      <c r="AA411" s="215"/>
      <c r="AB411" s="215"/>
      <c r="AC411" s="215"/>
      <c r="AD411" s="215"/>
      <c r="AE411" s="215"/>
      <c r="AF411" s="215"/>
      <c r="AG411" s="215" t="s">
        <v>155</v>
      </c>
      <c r="AH411" s="215">
        <v>0</v>
      </c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215"/>
      <c r="AT411" s="215"/>
      <c r="AU411" s="215"/>
      <c r="AV411" s="215"/>
      <c r="AW411" s="215"/>
      <c r="AX411" s="215"/>
      <c r="AY411" s="215"/>
      <c r="AZ411" s="215"/>
      <c r="BA411" s="215"/>
      <c r="BB411" s="215"/>
      <c r="BC411" s="215"/>
      <c r="BD411" s="215"/>
      <c r="BE411" s="215"/>
      <c r="BF411" s="215"/>
      <c r="BG411" s="215"/>
      <c r="BH411" s="215"/>
    </row>
    <row r="412" spans="1:60" outlineLevel="1" x14ac:dyDescent="0.2">
      <c r="A412" s="222"/>
      <c r="B412" s="223"/>
      <c r="C412" s="263" t="s">
        <v>492</v>
      </c>
      <c r="D412" s="225"/>
      <c r="E412" s="226">
        <v>46.253999999999998</v>
      </c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15"/>
      <c r="Z412" s="215"/>
      <c r="AA412" s="215"/>
      <c r="AB412" s="215"/>
      <c r="AC412" s="215"/>
      <c r="AD412" s="215"/>
      <c r="AE412" s="215"/>
      <c r="AF412" s="215"/>
      <c r="AG412" s="215" t="s">
        <v>155</v>
      </c>
      <c r="AH412" s="215">
        <v>0</v>
      </c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</row>
    <row r="413" spans="1:60" outlineLevel="1" x14ac:dyDescent="0.2">
      <c r="A413" s="222"/>
      <c r="B413" s="223"/>
      <c r="C413" s="263" t="s">
        <v>493</v>
      </c>
      <c r="D413" s="225"/>
      <c r="E413" s="226">
        <v>52.857999999999997</v>
      </c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15"/>
      <c r="Z413" s="215"/>
      <c r="AA413" s="215"/>
      <c r="AB413" s="215"/>
      <c r="AC413" s="215"/>
      <c r="AD413" s="215"/>
      <c r="AE413" s="215"/>
      <c r="AF413" s="215"/>
      <c r="AG413" s="215" t="s">
        <v>155</v>
      </c>
      <c r="AH413" s="215">
        <v>0</v>
      </c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</row>
    <row r="414" spans="1:60" outlineLevel="1" x14ac:dyDescent="0.2">
      <c r="A414" s="222"/>
      <c r="B414" s="223"/>
      <c r="C414" s="263" t="s">
        <v>495</v>
      </c>
      <c r="D414" s="225"/>
      <c r="E414" s="226">
        <v>57.09</v>
      </c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15"/>
      <c r="Z414" s="215"/>
      <c r="AA414" s="215"/>
      <c r="AB414" s="215"/>
      <c r="AC414" s="215"/>
      <c r="AD414" s="215"/>
      <c r="AE414" s="215"/>
      <c r="AF414" s="215"/>
      <c r="AG414" s="215" t="s">
        <v>155</v>
      </c>
      <c r="AH414" s="215">
        <v>0</v>
      </c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</row>
    <row r="415" spans="1:60" outlineLevel="1" x14ac:dyDescent="0.2">
      <c r="A415" s="222"/>
      <c r="B415" s="223"/>
      <c r="C415" s="263" t="s">
        <v>498</v>
      </c>
      <c r="D415" s="225"/>
      <c r="E415" s="226">
        <v>32.39</v>
      </c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15"/>
      <c r="Z415" s="215"/>
      <c r="AA415" s="215"/>
      <c r="AB415" s="215"/>
      <c r="AC415" s="215"/>
      <c r="AD415" s="215"/>
      <c r="AE415" s="215"/>
      <c r="AF415" s="215"/>
      <c r="AG415" s="215" t="s">
        <v>155</v>
      </c>
      <c r="AH415" s="215">
        <v>0</v>
      </c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</row>
    <row r="416" spans="1:60" x14ac:dyDescent="0.2">
      <c r="A416" s="235" t="s">
        <v>143</v>
      </c>
      <c r="B416" s="236" t="s">
        <v>112</v>
      </c>
      <c r="C416" s="260" t="s">
        <v>113</v>
      </c>
      <c r="D416" s="237"/>
      <c r="E416" s="238"/>
      <c r="F416" s="239"/>
      <c r="G416" s="239">
        <f>SUMIF(AG417:AG423,"&lt;&gt;NOR",G417:G423)</f>
        <v>0</v>
      </c>
      <c r="H416" s="239"/>
      <c r="I416" s="239">
        <f>SUM(I417:I423)</f>
        <v>0</v>
      </c>
      <c r="J416" s="239"/>
      <c r="K416" s="239">
        <f>SUM(K417:K423)</f>
        <v>0</v>
      </c>
      <c r="L416" s="239"/>
      <c r="M416" s="239">
        <f>SUM(M417:M423)</f>
        <v>0</v>
      </c>
      <c r="N416" s="239"/>
      <c r="O416" s="239">
        <f>SUM(O417:O423)</f>
        <v>0</v>
      </c>
      <c r="P416" s="239"/>
      <c r="Q416" s="239">
        <f>SUM(Q417:Q423)</f>
        <v>0</v>
      </c>
      <c r="R416" s="239"/>
      <c r="S416" s="239"/>
      <c r="T416" s="240"/>
      <c r="U416" s="234"/>
      <c r="V416" s="234">
        <f>SUM(V417:V423)</f>
        <v>9.19</v>
      </c>
      <c r="W416" s="234"/>
      <c r="X416" s="234"/>
      <c r="AG416" t="s">
        <v>144</v>
      </c>
    </row>
    <row r="417" spans="1:60" outlineLevel="1" x14ac:dyDescent="0.2">
      <c r="A417" s="241">
        <v>67</v>
      </c>
      <c r="B417" s="242" t="s">
        <v>499</v>
      </c>
      <c r="C417" s="261" t="s">
        <v>500</v>
      </c>
      <c r="D417" s="243" t="s">
        <v>331</v>
      </c>
      <c r="E417" s="244">
        <v>3.4752100000000001</v>
      </c>
      <c r="F417" s="245"/>
      <c r="G417" s="246">
        <f>ROUND(E417*F417,2)</f>
        <v>0</v>
      </c>
      <c r="H417" s="245"/>
      <c r="I417" s="246">
        <f>ROUND(E417*H417,2)</f>
        <v>0</v>
      </c>
      <c r="J417" s="245"/>
      <c r="K417" s="246">
        <f>ROUND(E417*J417,2)</f>
        <v>0</v>
      </c>
      <c r="L417" s="246">
        <v>21</v>
      </c>
      <c r="M417" s="246">
        <f>G417*(1+L417/100)</f>
        <v>0</v>
      </c>
      <c r="N417" s="246">
        <v>0</v>
      </c>
      <c r="O417" s="246">
        <f>ROUND(E417*N417,2)</f>
        <v>0</v>
      </c>
      <c r="P417" s="246">
        <v>0</v>
      </c>
      <c r="Q417" s="246">
        <f>ROUND(E417*P417,2)</f>
        <v>0</v>
      </c>
      <c r="R417" s="246" t="s">
        <v>501</v>
      </c>
      <c r="S417" s="246" t="s">
        <v>149</v>
      </c>
      <c r="T417" s="247" t="s">
        <v>149</v>
      </c>
      <c r="U417" s="224">
        <v>0.16400000000000001</v>
      </c>
      <c r="V417" s="224">
        <f>ROUND(E417*U417,2)</f>
        <v>0.56999999999999995</v>
      </c>
      <c r="W417" s="224"/>
      <c r="X417" s="224" t="s">
        <v>502</v>
      </c>
      <c r="Y417" s="215"/>
      <c r="Z417" s="215"/>
      <c r="AA417" s="215"/>
      <c r="AB417" s="215"/>
      <c r="AC417" s="215"/>
      <c r="AD417" s="215"/>
      <c r="AE417" s="215"/>
      <c r="AF417" s="215"/>
      <c r="AG417" s="215" t="s">
        <v>503</v>
      </c>
      <c r="AH417" s="215"/>
      <c r="AI417" s="215"/>
      <c r="AJ417" s="215"/>
      <c r="AK417" s="215"/>
      <c r="AL417" s="215"/>
      <c r="AM417" s="215"/>
      <c r="AN417" s="215"/>
      <c r="AO417" s="215"/>
      <c r="AP417" s="215"/>
      <c r="AQ417" s="215"/>
      <c r="AR417" s="215"/>
      <c r="AS417" s="215"/>
      <c r="AT417" s="215"/>
      <c r="AU417" s="215"/>
      <c r="AV417" s="215"/>
      <c r="AW417" s="215"/>
      <c r="AX417" s="215"/>
      <c r="AY417" s="215"/>
      <c r="AZ417" s="215"/>
      <c r="BA417" s="215"/>
      <c r="BB417" s="215"/>
      <c r="BC417" s="215"/>
      <c r="BD417" s="215"/>
      <c r="BE417" s="215"/>
      <c r="BF417" s="215"/>
      <c r="BG417" s="215"/>
      <c r="BH417" s="215"/>
    </row>
    <row r="418" spans="1:60" ht="22.5" outlineLevel="1" x14ac:dyDescent="0.2">
      <c r="A418" s="222"/>
      <c r="B418" s="223"/>
      <c r="C418" s="262" t="s">
        <v>504</v>
      </c>
      <c r="D418" s="248"/>
      <c r="E418" s="248"/>
      <c r="F418" s="248"/>
      <c r="G418" s="248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15"/>
      <c r="Z418" s="215"/>
      <c r="AA418" s="215"/>
      <c r="AB418" s="215"/>
      <c r="AC418" s="215"/>
      <c r="AD418" s="215"/>
      <c r="AE418" s="215"/>
      <c r="AF418" s="215"/>
      <c r="AG418" s="215" t="s">
        <v>153</v>
      </c>
      <c r="AH418" s="215"/>
      <c r="AI418" s="215"/>
      <c r="AJ418" s="215"/>
      <c r="AK418" s="215"/>
      <c r="AL418" s="215"/>
      <c r="AM418" s="215"/>
      <c r="AN418" s="215"/>
      <c r="AO418" s="215"/>
      <c r="AP418" s="215"/>
      <c r="AQ418" s="215"/>
      <c r="AR418" s="215"/>
      <c r="AS418" s="215"/>
      <c r="AT418" s="215"/>
      <c r="AU418" s="215"/>
      <c r="AV418" s="215"/>
      <c r="AW418" s="215"/>
      <c r="AX418" s="215"/>
      <c r="AY418" s="215"/>
      <c r="AZ418" s="215"/>
      <c r="BA418" s="250" t="str">
        <f>C418</f>
        <v>se složením a hrubým urovnáním nebo s přeložením na jiný dopravní prostředek kromě lodi, vč. příplatku za každých dalších i započatých 1000 m přes 1000 m,</v>
      </c>
      <c r="BB418" s="215"/>
      <c r="BC418" s="215"/>
      <c r="BD418" s="215"/>
      <c r="BE418" s="215"/>
      <c r="BF418" s="215"/>
      <c r="BG418" s="215"/>
      <c r="BH418" s="215"/>
    </row>
    <row r="419" spans="1:60" outlineLevel="1" x14ac:dyDescent="0.2">
      <c r="A419" s="252">
        <v>68</v>
      </c>
      <c r="B419" s="253" t="s">
        <v>505</v>
      </c>
      <c r="C419" s="270" t="s">
        <v>506</v>
      </c>
      <c r="D419" s="254" t="s">
        <v>331</v>
      </c>
      <c r="E419" s="255">
        <v>3.4752100000000001</v>
      </c>
      <c r="F419" s="256"/>
      <c r="G419" s="257">
        <f>ROUND(E419*F419,2)</f>
        <v>0</v>
      </c>
      <c r="H419" s="256"/>
      <c r="I419" s="257">
        <f>ROUND(E419*H419,2)</f>
        <v>0</v>
      </c>
      <c r="J419" s="256"/>
      <c r="K419" s="257">
        <f>ROUND(E419*J419,2)</f>
        <v>0</v>
      </c>
      <c r="L419" s="257">
        <v>21</v>
      </c>
      <c r="M419" s="257">
        <f>G419*(1+L419/100)</f>
        <v>0</v>
      </c>
      <c r="N419" s="257">
        <v>0</v>
      </c>
      <c r="O419" s="257">
        <f>ROUND(E419*N419,2)</f>
        <v>0</v>
      </c>
      <c r="P419" s="257">
        <v>0</v>
      </c>
      <c r="Q419" s="257">
        <f>ROUND(E419*P419,2)</f>
        <v>0</v>
      </c>
      <c r="R419" s="257" t="s">
        <v>309</v>
      </c>
      <c r="S419" s="257" t="s">
        <v>149</v>
      </c>
      <c r="T419" s="258" t="s">
        <v>149</v>
      </c>
      <c r="U419" s="224">
        <v>0.49</v>
      </c>
      <c r="V419" s="224">
        <f>ROUND(E419*U419,2)</f>
        <v>1.7</v>
      </c>
      <c r="W419" s="224"/>
      <c r="X419" s="224" t="s">
        <v>502</v>
      </c>
      <c r="Y419" s="215"/>
      <c r="Z419" s="215"/>
      <c r="AA419" s="215"/>
      <c r="AB419" s="215"/>
      <c r="AC419" s="215"/>
      <c r="AD419" s="215"/>
      <c r="AE419" s="215"/>
      <c r="AF419" s="215"/>
      <c r="AG419" s="215" t="s">
        <v>503</v>
      </c>
      <c r="AH419" s="215"/>
      <c r="AI419" s="215"/>
      <c r="AJ419" s="215"/>
      <c r="AK419" s="215"/>
      <c r="AL419" s="215"/>
      <c r="AM419" s="215"/>
      <c r="AN419" s="215"/>
      <c r="AO419" s="215"/>
      <c r="AP419" s="215"/>
      <c r="AQ419" s="215"/>
      <c r="AR419" s="215"/>
      <c r="AS419" s="215"/>
      <c r="AT419" s="215"/>
      <c r="AU419" s="215"/>
      <c r="AV419" s="215"/>
      <c r="AW419" s="215"/>
      <c r="AX419" s="215"/>
      <c r="AY419" s="215"/>
      <c r="AZ419" s="215"/>
      <c r="BA419" s="215"/>
      <c r="BB419" s="215"/>
      <c r="BC419" s="215"/>
      <c r="BD419" s="215"/>
      <c r="BE419" s="215"/>
      <c r="BF419" s="215"/>
      <c r="BG419" s="215"/>
      <c r="BH419" s="215"/>
    </row>
    <row r="420" spans="1:60" outlineLevel="1" x14ac:dyDescent="0.2">
      <c r="A420" s="252">
        <v>69</v>
      </c>
      <c r="B420" s="253" t="s">
        <v>507</v>
      </c>
      <c r="C420" s="270" t="s">
        <v>508</v>
      </c>
      <c r="D420" s="254" t="s">
        <v>331</v>
      </c>
      <c r="E420" s="255">
        <v>83.404970000000006</v>
      </c>
      <c r="F420" s="256"/>
      <c r="G420" s="257">
        <f>ROUND(E420*F420,2)</f>
        <v>0</v>
      </c>
      <c r="H420" s="256"/>
      <c r="I420" s="257">
        <f>ROUND(E420*H420,2)</f>
        <v>0</v>
      </c>
      <c r="J420" s="256"/>
      <c r="K420" s="257">
        <f>ROUND(E420*J420,2)</f>
        <v>0</v>
      </c>
      <c r="L420" s="257">
        <v>21</v>
      </c>
      <c r="M420" s="257">
        <f>G420*(1+L420/100)</f>
        <v>0</v>
      </c>
      <c r="N420" s="257">
        <v>0</v>
      </c>
      <c r="O420" s="257">
        <f>ROUND(E420*N420,2)</f>
        <v>0</v>
      </c>
      <c r="P420" s="257">
        <v>0</v>
      </c>
      <c r="Q420" s="257">
        <f>ROUND(E420*P420,2)</f>
        <v>0</v>
      </c>
      <c r="R420" s="257" t="s">
        <v>309</v>
      </c>
      <c r="S420" s="257" t="s">
        <v>149</v>
      </c>
      <c r="T420" s="258" t="s">
        <v>149</v>
      </c>
      <c r="U420" s="224">
        <v>0</v>
      </c>
      <c r="V420" s="224">
        <f>ROUND(E420*U420,2)</f>
        <v>0</v>
      </c>
      <c r="W420" s="224"/>
      <c r="X420" s="224" t="s">
        <v>502</v>
      </c>
      <c r="Y420" s="215"/>
      <c r="Z420" s="215"/>
      <c r="AA420" s="215"/>
      <c r="AB420" s="215"/>
      <c r="AC420" s="215"/>
      <c r="AD420" s="215"/>
      <c r="AE420" s="215"/>
      <c r="AF420" s="215"/>
      <c r="AG420" s="215" t="s">
        <v>503</v>
      </c>
      <c r="AH420" s="215"/>
      <c r="AI420" s="215"/>
      <c r="AJ420" s="215"/>
      <c r="AK420" s="215"/>
      <c r="AL420" s="215"/>
      <c r="AM420" s="215"/>
      <c r="AN420" s="215"/>
      <c r="AO420" s="215"/>
      <c r="AP420" s="215"/>
      <c r="AQ420" s="215"/>
      <c r="AR420" s="215"/>
      <c r="AS420" s="215"/>
      <c r="AT420" s="215"/>
      <c r="AU420" s="215"/>
      <c r="AV420" s="215"/>
      <c r="AW420" s="215"/>
      <c r="AX420" s="215"/>
      <c r="AY420" s="215"/>
      <c r="AZ420" s="215"/>
      <c r="BA420" s="215"/>
      <c r="BB420" s="215"/>
      <c r="BC420" s="215"/>
      <c r="BD420" s="215"/>
      <c r="BE420" s="215"/>
      <c r="BF420" s="215"/>
      <c r="BG420" s="215"/>
      <c r="BH420" s="215"/>
    </row>
    <row r="421" spans="1:60" outlineLevel="1" x14ac:dyDescent="0.2">
      <c r="A421" s="252">
        <v>70</v>
      </c>
      <c r="B421" s="253" t="s">
        <v>509</v>
      </c>
      <c r="C421" s="270" t="s">
        <v>510</v>
      </c>
      <c r="D421" s="254" t="s">
        <v>331</v>
      </c>
      <c r="E421" s="255">
        <v>3.4752100000000001</v>
      </c>
      <c r="F421" s="256"/>
      <c r="G421" s="257">
        <f>ROUND(E421*F421,2)</f>
        <v>0</v>
      </c>
      <c r="H421" s="256"/>
      <c r="I421" s="257">
        <f>ROUND(E421*H421,2)</f>
        <v>0</v>
      </c>
      <c r="J421" s="256"/>
      <c r="K421" s="257">
        <f>ROUND(E421*J421,2)</f>
        <v>0</v>
      </c>
      <c r="L421" s="257">
        <v>21</v>
      </c>
      <c r="M421" s="257">
        <f>G421*(1+L421/100)</f>
        <v>0</v>
      </c>
      <c r="N421" s="257">
        <v>0</v>
      </c>
      <c r="O421" s="257">
        <f>ROUND(E421*N421,2)</f>
        <v>0</v>
      </c>
      <c r="P421" s="257">
        <v>0</v>
      </c>
      <c r="Q421" s="257">
        <f>ROUND(E421*P421,2)</f>
        <v>0</v>
      </c>
      <c r="R421" s="257" t="s">
        <v>309</v>
      </c>
      <c r="S421" s="257" t="s">
        <v>149</v>
      </c>
      <c r="T421" s="258" t="s">
        <v>149</v>
      </c>
      <c r="U421" s="224">
        <v>0.94199999999999995</v>
      </c>
      <c r="V421" s="224">
        <f>ROUND(E421*U421,2)</f>
        <v>3.27</v>
      </c>
      <c r="W421" s="224"/>
      <c r="X421" s="224" t="s">
        <v>502</v>
      </c>
      <c r="Y421" s="215"/>
      <c r="Z421" s="215"/>
      <c r="AA421" s="215"/>
      <c r="AB421" s="215"/>
      <c r="AC421" s="215"/>
      <c r="AD421" s="215"/>
      <c r="AE421" s="215"/>
      <c r="AF421" s="215"/>
      <c r="AG421" s="215" t="s">
        <v>503</v>
      </c>
      <c r="AH421" s="215"/>
      <c r="AI421" s="215"/>
      <c r="AJ421" s="215"/>
      <c r="AK421" s="215"/>
      <c r="AL421" s="215"/>
      <c r="AM421" s="215"/>
      <c r="AN421" s="215"/>
      <c r="AO421" s="215"/>
      <c r="AP421" s="215"/>
      <c r="AQ421" s="215"/>
      <c r="AR421" s="215"/>
      <c r="AS421" s="215"/>
      <c r="AT421" s="215"/>
      <c r="AU421" s="215"/>
      <c r="AV421" s="215"/>
      <c r="AW421" s="215"/>
      <c r="AX421" s="215"/>
      <c r="AY421" s="215"/>
      <c r="AZ421" s="215"/>
      <c r="BA421" s="215"/>
      <c r="BB421" s="215"/>
      <c r="BC421" s="215"/>
      <c r="BD421" s="215"/>
      <c r="BE421" s="215"/>
      <c r="BF421" s="215"/>
      <c r="BG421" s="215"/>
      <c r="BH421" s="215"/>
    </row>
    <row r="422" spans="1:60" ht="22.5" outlineLevel="1" x14ac:dyDescent="0.2">
      <c r="A422" s="252">
        <v>71</v>
      </c>
      <c r="B422" s="253" t="s">
        <v>511</v>
      </c>
      <c r="C422" s="270" t="s">
        <v>512</v>
      </c>
      <c r="D422" s="254" t="s">
        <v>331</v>
      </c>
      <c r="E422" s="255">
        <v>34.752070000000003</v>
      </c>
      <c r="F422" s="256"/>
      <c r="G422" s="257">
        <f>ROUND(E422*F422,2)</f>
        <v>0</v>
      </c>
      <c r="H422" s="256"/>
      <c r="I422" s="257">
        <f>ROUND(E422*H422,2)</f>
        <v>0</v>
      </c>
      <c r="J422" s="256"/>
      <c r="K422" s="257">
        <f>ROUND(E422*J422,2)</f>
        <v>0</v>
      </c>
      <c r="L422" s="257">
        <v>21</v>
      </c>
      <c r="M422" s="257">
        <f>G422*(1+L422/100)</f>
        <v>0</v>
      </c>
      <c r="N422" s="257">
        <v>0</v>
      </c>
      <c r="O422" s="257">
        <f>ROUND(E422*N422,2)</f>
        <v>0</v>
      </c>
      <c r="P422" s="257">
        <v>0</v>
      </c>
      <c r="Q422" s="257">
        <f>ROUND(E422*P422,2)</f>
        <v>0</v>
      </c>
      <c r="R422" s="257" t="s">
        <v>309</v>
      </c>
      <c r="S422" s="257" t="s">
        <v>149</v>
      </c>
      <c r="T422" s="258" t="s">
        <v>149</v>
      </c>
      <c r="U422" s="224">
        <v>0.105</v>
      </c>
      <c r="V422" s="224">
        <f>ROUND(E422*U422,2)</f>
        <v>3.65</v>
      </c>
      <c r="W422" s="224"/>
      <c r="X422" s="224" t="s">
        <v>502</v>
      </c>
      <c r="Y422" s="215"/>
      <c r="Z422" s="215"/>
      <c r="AA422" s="215"/>
      <c r="AB422" s="215"/>
      <c r="AC422" s="215"/>
      <c r="AD422" s="215"/>
      <c r="AE422" s="215"/>
      <c r="AF422" s="215"/>
      <c r="AG422" s="215" t="s">
        <v>503</v>
      </c>
      <c r="AH422" s="215"/>
      <c r="AI422" s="215"/>
      <c r="AJ422" s="215"/>
      <c r="AK422" s="215"/>
      <c r="AL422" s="215"/>
      <c r="AM422" s="215"/>
      <c r="AN422" s="215"/>
      <c r="AO422" s="215"/>
      <c r="AP422" s="215"/>
      <c r="AQ422" s="215"/>
      <c r="AR422" s="215"/>
      <c r="AS422" s="215"/>
      <c r="AT422" s="215"/>
      <c r="AU422" s="215"/>
      <c r="AV422" s="215"/>
      <c r="AW422" s="215"/>
      <c r="AX422" s="215"/>
      <c r="AY422" s="215"/>
      <c r="AZ422" s="215"/>
      <c r="BA422" s="215"/>
      <c r="BB422" s="215"/>
      <c r="BC422" s="215"/>
      <c r="BD422" s="215"/>
      <c r="BE422" s="215"/>
      <c r="BF422" s="215"/>
      <c r="BG422" s="215"/>
      <c r="BH422" s="215"/>
    </row>
    <row r="423" spans="1:60" outlineLevel="1" x14ac:dyDescent="0.2">
      <c r="A423" s="252">
        <v>72</v>
      </c>
      <c r="B423" s="253" t="s">
        <v>513</v>
      </c>
      <c r="C423" s="270" t="s">
        <v>514</v>
      </c>
      <c r="D423" s="254" t="s">
        <v>331</v>
      </c>
      <c r="E423" s="255">
        <v>3.4752100000000001</v>
      </c>
      <c r="F423" s="256"/>
      <c r="G423" s="257">
        <f>ROUND(E423*F423,2)</f>
        <v>0</v>
      </c>
      <c r="H423" s="256"/>
      <c r="I423" s="257">
        <f>ROUND(E423*H423,2)</f>
        <v>0</v>
      </c>
      <c r="J423" s="256"/>
      <c r="K423" s="257">
        <f>ROUND(E423*J423,2)</f>
        <v>0</v>
      </c>
      <c r="L423" s="257">
        <v>21</v>
      </c>
      <c r="M423" s="257">
        <f>G423*(1+L423/100)</f>
        <v>0</v>
      </c>
      <c r="N423" s="257">
        <v>0</v>
      </c>
      <c r="O423" s="257">
        <f>ROUND(E423*N423,2)</f>
        <v>0</v>
      </c>
      <c r="P423" s="257">
        <v>0</v>
      </c>
      <c r="Q423" s="257">
        <f>ROUND(E423*P423,2)</f>
        <v>0</v>
      </c>
      <c r="R423" s="257" t="s">
        <v>309</v>
      </c>
      <c r="S423" s="257" t="s">
        <v>515</v>
      </c>
      <c r="T423" s="258" t="s">
        <v>515</v>
      </c>
      <c r="U423" s="224">
        <v>0</v>
      </c>
      <c r="V423" s="224">
        <f>ROUND(E423*U423,2)</f>
        <v>0</v>
      </c>
      <c r="W423" s="224"/>
      <c r="X423" s="224" t="s">
        <v>502</v>
      </c>
      <c r="Y423" s="215"/>
      <c r="Z423" s="215"/>
      <c r="AA423" s="215"/>
      <c r="AB423" s="215"/>
      <c r="AC423" s="215"/>
      <c r="AD423" s="215"/>
      <c r="AE423" s="215"/>
      <c r="AF423" s="215"/>
      <c r="AG423" s="215" t="s">
        <v>503</v>
      </c>
      <c r="AH423" s="215"/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15"/>
      <c r="AT423" s="215"/>
      <c r="AU423" s="215"/>
      <c r="AV423" s="215"/>
      <c r="AW423" s="215"/>
      <c r="AX423" s="215"/>
      <c r="AY423" s="215"/>
      <c r="AZ423" s="215"/>
      <c r="BA423" s="215"/>
      <c r="BB423" s="215"/>
      <c r="BC423" s="215"/>
      <c r="BD423" s="215"/>
      <c r="BE423" s="215"/>
      <c r="BF423" s="215"/>
      <c r="BG423" s="215"/>
      <c r="BH423" s="215"/>
    </row>
    <row r="424" spans="1:60" x14ac:dyDescent="0.2">
      <c r="A424" s="235" t="s">
        <v>143</v>
      </c>
      <c r="B424" s="236" t="s">
        <v>115</v>
      </c>
      <c r="C424" s="260" t="s">
        <v>27</v>
      </c>
      <c r="D424" s="237"/>
      <c r="E424" s="238"/>
      <c r="F424" s="239"/>
      <c r="G424" s="239">
        <f>SUMIF(AG425:AG426,"&lt;&gt;NOR",G425:G426)</f>
        <v>0</v>
      </c>
      <c r="H424" s="239"/>
      <c r="I424" s="239">
        <f>SUM(I425:I426)</f>
        <v>0</v>
      </c>
      <c r="J424" s="239"/>
      <c r="K424" s="239">
        <f>SUM(K425:K426)</f>
        <v>0</v>
      </c>
      <c r="L424" s="239"/>
      <c r="M424" s="239">
        <f>SUM(M425:M426)</f>
        <v>0</v>
      </c>
      <c r="N424" s="239"/>
      <c r="O424" s="239">
        <f>SUM(O425:O426)</f>
        <v>0</v>
      </c>
      <c r="P424" s="239"/>
      <c r="Q424" s="239">
        <f>SUM(Q425:Q426)</f>
        <v>0</v>
      </c>
      <c r="R424" s="239"/>
      <c r="S424" s="239"/>
      <c r="T424" s="240"/>
      <c r="U424" s="234"/>
      <c r="V424" s="234">
        <f>SUM(V425:V426)</f>
        <v>0</v>
      </c>
      <c r="W424" s="234"/>
      <c r="X424" s="234"/>
      <c r="AG424" t="s">
        <v>144</v>
      </c>
    </row>
    <row r="425" spans="1:60" outlineLevel="1" x14ac:dyDescent="0.2">
      <c r="A425" s="241">
        <v>73</v>
      </c>
      <c r="B425" s="242" t="s">
        <v>516</v>
      </c>
      <c r="C425" s="261" t="s">
        <v>517</v>
      </c>
      <c r="D425" s="243" t="s">
        <v>518</v>
      </c>
      <c r="E425" s="244">
        <v>1</v>
      </c>
      <c r="F425" s="245"/>
      <c r="G425" s="246">
        <f>ROUND(E425*F425,2)</f>
        <v>0</v>
      </c>
      <c r="H425" s="245"/>
      <c r="I425" s="246">
        <f>ROUND(E425*H425,2)</f>
        <v>0</v>
      </c>
      <c r="J425" s="245"/>
      <c r="K425" s="246">
        <f>ROUND(E425*J425,2)</f>
        <v>0</v>
      </c>
      <c r="L425" s="246">
        <v>21</v>
      </c>
      <c r="M425" s="246">
        <f>G425*(1+L425/100)</f>
        <v>0</v>
      </c>
      <c r="N425" s="246">
        <v>0</v>
      </c>
      <c r="O425" s="246">
        <f>ROUND(E425*N425,2)</f>
        <v>0</v>
      </c>
      <c r="P425" s="246">
        <v>0</v>
      </c>
      <c r="Q425" s="246">
        <f>ROUND(E425*P425,2)</f>
        <v>0</v>
      </c>
      <c r="R425" s="246"/>
      <c r="S425" s="246" t="s">
        <v>149</v>
      </c>
      <c r="T425" s="247" t="s">
        <v>229</v>
      </c>
      <c r="U425" s="224">
        <v>0</v>
      </c>
      <c r="V425" s="224">
        <f>ROUND(E425*U425,2)</f>
        <v>0</v>
      </c>
      <c r="W425" s="224"/>
      <c r="X425" s="224" t="s">
        <v>519</v>
      </c>
      <c r="Y425" s="215"/>
      <c r="Z425" s="215"/>
      <c r="AA425" s="215"/>
      <c r="AB425" s="215"/>
      <c r="AC425" s="215"/>
      <c r="AD425" s="215"/>
      <c r="AE425" s="215"/>
      <c r="AF425" s="215"/>
      <c r="AG425" s="215" t="s">
        <v>520</v>
      </c>
      <c r="AH425" s="215"/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15"/>
      <c r="AT425" s="215"/>
      <c r="AU425" s="215"/>
      <c r="AV425" s="215"/>
      <c r="AW425" s="215"/>
      <c r="AX425" s="215"/>
      <c r="AY425" s="215"/>
      <c r="AZ425" s="215"/>
      <c r="BA425" s="215"/>
      <c r="BB425" s="215"/>
      <c r="BC425" s="215"/>
      <c r="BD425" s="215"/>
      <c r="BE425" s="215"/>
      <c r="BF425" s="215"/>
      <c r="BG425" s="215"/>
      <c r="BH425" s="215"/>
    </row>
    <row r="426" spans="1:60" outlineLevel="1" x14ac:dyDescent="0.2">
      <c r="A426" s="222"/>
      <c r="B426" s="223"/>
      <c r="C426" s="265" t="s">
        <v>521</v>
      </c>
      <c r="D426" s="251"/>
      <c r="E426" s="251"/>
      <c r="F426" s="251"/>
      <c r="G426" s="251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15"/>
      <c r="Z426" s="215"/>
      <c r="AA426" s="215"/>
      <c r="AB426" s="215"/>
      <c r="AC426" s="215"/>
      <c r="AD426" s="215"/>
      <c r="AE426" s="215"/>
      <c r="AF426" s="215"/>
      <c r="AG426" s="215" t="s">
        <v>166</v>
      </c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</row>
    <row r="427" spans="1:60" x14ac:dyDescent="0.2">
      <c r="A427" s="235" t="s">
        <v>143</v>
      </c>
      <c r="B427" s="236" t="s">
        <v>116</v>
      </c>
      <c r="C427" s="260" t="s">
        <v>28</v>
      </c>
      <c r="D427" s="237"/>
      <c r="E427" s="238"/>
      <c r="F427" s="239"/>
      <c r="G427" s="239">
        <f>SUMIF(AG428:AG440,"&lt;&gt;NOR",G428:G440)</f>
        <v>0</v>
      </c>
      <c r="H427" s="239"/>
      <c r="I427" s="239">
        <f>SUM(I428:I440)</f>
        <v>0</v>
      </c>
      <c r="J427" s="239"/>
      <c r="K427" s="239">
        <f>SUM(K428:K440)</f>
        <v>0</v>
      </c>
      <c r="L427" s="239"/>
      <c r="M427" s="239">
        <f>SUM(M428:M440)</f>
        <v>0</v>
      </c>
      <c r="N427" s="239"/>
      <c r="O427" s="239">
        <f>SUM(O428:O440)</f>
        <v>0</v>
      </c>
      <c r="P427" s="239"/>
      <c r="Q427" s="239">
        <f>SUM(Q428:Q440)</f>
        <v>0</v>
      </c>
      <c r="R427" s="239"/>
      <c r="S427" s="239"/>
      <c r="T427" s="240"/>
      <c r="U427" s="234"/>
      <c r="V427" s="234">
        <f>SUM(V428:V440)</f>
        <v>0</v>
      </c>
      <c r="W427" s="234"/>
      <c r="X427" s="234"/>
      <c r="AG427" t="s">
        <v>144</v>
      </c>
    </row>
    <row r="428" spans="1:60" outlineLevel="1" x14ac:dyDescent="0.2">
      <c r="A428" s="241">
        <v>74</v>
      </c>
      <c r="B428" s="242" t="s">
        <v>522</v>
      </c>
      <c r="C428" s="261" t="s">
        <v>523</v>
      </c>
      <c r="D428" s="243" t="s">
        <v>518</v>
      </c>
      <c r="E428" s="244">
        <v>1</v>
      </c>
      <c r="F428" s="245"/>
      <c r="G428" s="246">
        <f>ROUND(E428*F428,2)</f>
        <v>0</v>
      </c>
      <c r="H428" s="245"/>
      <c r="I428" s="246">
        <f>ROUND(E428*H428,2)</f>
        <v>0</v>
      </c>
      <c r="J428" s="245"/>
      <c r="K428" s="246">
        <f>ROUND(E428*J428,2)</f>
        <v>0</v>
      </c>
      <c r="L428" s="246">
        <v>21</v>
      </c>
      <c r="M428" s="246">
        <f>G428*(1+L428/100)</f>
        <v>0</v>
      </c>
      <c r="N428" s="246">
        <v>0</v>
      </c>
      <c r="O428" s="246">
        <f>ROUND(E428*N428,2)</f>
        <v>0</v>
      </c>
      <c r="P428" s="246">
        <v>0</v>
      </c>
      <c r="Q428" s="246">
        <f>ROUND(E428*P428,2)</f>
        <v>0</v>
      </c>
      <c r="R428" s="246"/>
      <c r="S428" s="246" t="s">
        <v>149</v>
      </c>
      <c r="T428" s="247" t="s">
        <v>229</v>
      </c>
      <c r="U428" s="224">
        <v>0</v>
      </c>
      <c r="V428" s="224">
        <f>ROUND(E428*U428,2)</f>
        <v>0</v>
      </c>
      <c r="W428" s="224"/>
      <c r="X428" s="224" t="s">
        <v>519</v>
      </c>
      <c r="Y428" s="215"/>
      <c r="Z428" s="215"/>
      <c r="AA428" s="215"/>
      <c r="AB428" s="215"/>
      <c r="AC428" s="215"/>
      <c r="AD428" s="215"/>
      <c r="AE428" s="215"/>
      <c r="AF428" s="215"/>
      <c r="AG428" s="215" t="s">
        <v>524</v>
      </c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</row>
    <row r="429" spans="1:60" outlineLevel="1" x14ac:dyDescent="0.2">
      <c r="A429" s="222"/>
      <c r="B429" s="223"/>
      <c r="C429" s="265" t="s">
        <v>525</v>
      </c>
      <c r="D429" s="251"/>
      <c r="E429" s="251"/>
      <c r="F429" s="251"/>
      <c r="G429" s="251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15"/>
      <c r="Z429" s="215"/>
      <c r="AA429" s="215"/>
      <c r="AB429" s="215"/>
      <c r="AC429" s="215"/>
      <c r="AD429" s="215"/>
      <c r="AE429" s="215"/>
      <c r="AF429" s="215"/>
      <c r="AG429" s="215" t="s">
        <v>166</v>
      </c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5"/>
      <c r="AT429" s="215"/>
      <c r="AU429" s="215"/>
      <c r="AV429" s="215"/>
      <c r="AW429" s="215"/>
      <c r="AX429" s="215"/>
      <c r="AY429" s="215"/>
      <c r="AZ429" s="215"/>
      <c r="BA429" s="215"/>
      <c r="BB429" s="215"/>
      <c r="BC429" s="215"/>
      <c r="BD429" s="215"/>
      <c r="BE429" s="215"/>
      <c r="BF429" s="215"/>
      <c r="BG429" s="215"/>
      <c r="BH429" s="215"/>
    </row>
    <row r="430" spans="1:60" outlineLevel="1" x14ac:dyDescent="0.2">
      <c r="A430" s="222"/>
      <c r="B430" s="223"/>
      <c r="C430" s="264" t="s">
        <v>526</v>
      </c>
      <c r="D430" s="249"/>
      <c r="E430" s="249"/>
      <c r="F430" s="249"/>
      <c r="G430" s="249"/>
      <c r="H430" s="224"/>
      <c r="I430" s="224"/>
      <c r="J430" s="224"/>
      <c r="K430" s="224"/>
      <c r="L430" s="224"/>
      <c r="M430" s="224"/>
      <c r="N430" s="224"/>
      <c r="O430" s="224"/>
      <c r="P430" s="224"/>
      <c r="Q430" s="224"/>
      <c r="R430" s="224"/>
      <c r="S430" s="224"/>
      <c r="T430" s="224"/>
      <c r="U430" s="224"/>
      <c r="V430" s="224"/>
      <c r="W430" s="224"/>
      <c r="X430" s="224"/>
      <c r="Y430" s="215"/>
      <c r="Z430" s="215"/>
      <c r="AA430" s="215"/>
      <c r="AB430" s="215"/>
      <c r="AC430" s="215"/>
      <c r="AD430" s="215"/>
      <c r="AE430" s="215"/>
      <c r="AF430" s="215"/>
      <c r="AG430" s="215" t="s">
        <v>166</v>
      </c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5"/>
      <c r="AT430" s="215"/>
      <c r="AU430" s="215"/>
      <c r="AV430" s="215"/>
      <c r="AW430" s="215"/>
      <c r="AX430" s="215"/>
      <c r="AY430" s="215"/>
      <c r="AZ430" s="215"/>
      <c r="BA430" s="215"/>
      <c r="BB430" s="215"/>
      <c r="BC430" s="215"/>
      <c r="BD430" s="215"/>
      <c r="BE430" s="215"/>
      <c r="BF430" s="215"/>
      <c r="BG430" s="215"/>
      <c r="BH430" s="215"/>
    </row>
    <row r="431" spans="1:60" outlineLevel="1" x14ac:dyDescent="0.2">
      <c r="A431" s="222"/>
      <c r="B431" s="223"/>
      <c r="C431" s="264" t="s">
        <v>527</v>
      </c>
      <c r="D431" s="249"/>
      <c r="E431" s="249"/>
      <c r="F431" s="249"/>
      <c r="G431" s="249"/>
      <c r="H431" s="224"/>
      <c r="I431" s="224"/>
      <c r="J431" s="224"/>
      <c r="K431" s="224"/>
      <c r="L431" s="224"/>
      <c r="M431" s="224"/>
      <c r="N431" s="224"/>
      <c r="O431" s="224"/>
      <c r="P431" s="224"/>
      <c r="Q431" s="224"/>
      <c r="R431" s="224"/>
      <c r="S431" s="224"/>
      <c r="T431" s="224"/>
      <c r="U431" s="224"/>
      <c r="V431" s="224"/>
      <c r="W431" s="224"/>
      <c r="X431" s="224"/>
      <c r="Y431" s="215"/>
      <c r="Z431" s="215"/>
      <c r="AA431" s="215"/>
      <c r="AB431" s="215"/>
      <c r="AC431" s="215"/>
      <c r="AD431" s="215"/>
      <c r="AE431" s="215"/>
      <c r="AF431" s="215"/>
      <c r="AG431" s="215" t="s">
        <v>166</v>
      </c>
      <c r="AH431" s="215"/>
      <c r="AI431" s="215"/>
      <c r="AJ431" s="215"/>
      <c r="AK431" s="215"/>
      <c r="AL431" s="215"/>
      <c r="AM431" s="215"/>
      <c r="AN431" s="215"/>
      <c r="AO431" s="215"/>
      <c r="AP431" s="215"/>
      <c r="AQ431" s="215"/>
      <c r="AR431" s="215"/>
      <c r="AS431" s="215"/>
      <c r="AT431" s="215"/>
      <c r="AU431" s="215"/>
      <c r="AV431" s="215"/>
      <c r="AW431" s="215"/>
      <c r="AX431" s="215"/>
      <c r="AY431" s="215"/>
      <c r="AZ431" s="215"/>
      <c r="BA431" s="215"/>
      <c r="BB431" s="215"/>
      <c r="BC431" s="215"/>
      <c r="BD431" s="215"/>
      <c r="BE431" s="215"/>
      <c r="BF431" s="215"/>
      <c r="BG431" s="215"/>
      <c r="BH431" s="215"/>
    </row>
    <row r="432" spans="1:60" outlineLevel="1" x14ac:dyDescent="0.2">
      <c r="A432" s="222"/>
      <c r="B432" s="223"/>
      <c r="C432" s="264" t="s">
        <v>528</v>
      </c>
      <c r="D432" s="249"/>
      <c r="E432" s="249"/>
      <c r="F432" s="249"/>
      <c r="G432" s="249"/>
      <c r="H432" s="224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/>
      <c r="T432" s="224"/>
      <c r="U432" s="224"/>
      <c r="V432" s="224"/>
      <c r="W432" s="224"/>
      <c r="X432" s="224"/>
      <c r="Y432" s="215"/>
      <c r="Z432" s="215"/>
      <c r="AA432" s="215"/>
      <c r="AB432" s="215"/>
      <c r="AC432" s="215"/>
      <c r="AD432" s="215"/>
      <c r="AE432" s="215"/>
      <c r="AF432" s="215"/>
      <c r="AG432" s="215" t="s">
        <v>166</v>
      </c>
      <c r="AH432" s="215"/>
      <c r="AI432" s="215"/>
      <c r="AJ432" s="215"/>
      <c r="AK432" s="215"/>
      <c r="AL432" s="215"/>
      <c r="AM432" s="215"/>
      <c r="AN432" s="215"/>
      <c r="AO432" s="215"/>
      <c r="AP432" s="215"/>
      <c r="AQ432" s="215"/>
      <c r="AR432" s="215"/>
      <c r="AS432" s="215"/>
      <c r="AT432" s="215"/>
      <c r="AU432" s="215"/>
      <c r="AV432" s="215"/>
      <c r="AW432" s="215"/>
      <c r="AX432" s="215"/>
      <c r="AY432" s="215"/>
      <c r="AZ432" s="215"/>
      <c r="BA432" s="215"/>
      <c r="BB432" s="215"/>
      <c r="BC432" s="215"/>
      <c r="BD432" s="215"/>
      <c r="BE432" s="215"/>
      <c r="BF432" s="215"/>
      <c r="BG432" s="215"/>
      <c r="BH432" s="215"/>
    </row>
    <row r="433" spans="1:60" outlineLevel="1" x14ac:dyDescent="0.2">
      <c r="A433" s="222"/>
      <c r="B433" s="223"/>
      <c r="C433" s="264" t="s">
        <v>529</v>
      </c>
      <c r="D433" s="249"/>
      <c r="E433" s="249"/>
      <c r="F433" s="249"/>
      <c r="G433" s="249"/>
      <c r="H433" s="224"/>
      <c r="I433" s="224"/>
      <c r="J433" s="224"/>
      <c r="K433" s="224"/>
      <c r="L433" s="224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4"/>
      <c r="X433" s="224"/>
      <c r="Y433" s="215"/>
      <c r="Z433" s="215"/>
      <c r="AA433" s="215"/>
      <c r="AB433" s="215"/>
      <c r="AC433" s="215"/>
      <c r="AD433" s="215"/>
      <c r="AE433" s="215"/>
      <c r="AF433" s="215"/>
      <c r="AG433" s="215" t="s">
        <v>166</v>
      </c>
      <c r="AH433" s="215"/>
      <c r="AI433" s="215"/>
      <c r="AJ433" s="215"/>
      <c r="AK433" s="215"/>
      <c r="AL433" s="215"/>
      <c r="AM433" s="215"/>
      <c r="AN433" s="215"/>
      <c r="AO433" s="215"/>
      <c r="AP433" s="215"/>
      <c r="AQ433" s="215"/>
      <c r="AR433" s="215"/>
      <c r="AS433" s="215"/>
      <c r="AT433" s="215"/>
      <c r="AU433" s="215"/>
      <c r="AV433" s="215"/>
      <c r="AW433" s="215"/>
      <c r="AX433" s="215"/>
      <c r="AY433" s="215"/>
      <c r="AZ433" s="215"/>
      <c r="BA433" s="215"/>
      <c r="BB433" s="215"/>
      <c r="BC433" s="215"/>
      <c r="BD433" s="215"/>
      <c r="BE433" s="215"/>
      <c r="BF433" s="215"/>
      <c r="BG433" s="215"/>
      <c r="BH433" s="215"/>
    </row>
    <row r="434" spans="1:60" outlineLevel="1" x14ac:dyDescent="0.2">
      <c r="A434" s="222"/>
      <c r="B434" s="223"/>
      <c r="C434" s="264" t="s">
        <v>530</v>
      </c>
      <c r="D434" s="249"/>
      <c r="E434" s="249"/>
      <c r="F434" s="249"/>
      <c r="G434" s="249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15"/>
      <c r="Z434" s="215"/>
      <c r="AA434" s="215"/>
      <c r="AB434" s="215"/>
      <c r="AC434" s="215"/>
      <c r="AD434" s="215"/>
      <c r="AE434" s="215"/>
      <c r="AF434" s="215"/>
      <c r="AG434" s="215" t="s">
        <v>166</v>
      </c>
      <c r="AH434" s="215"/>
      <c r="AI434" s="215"/>
      <c r="AJ434" s="215"/>
      <c r="AK434" s="215"/>
      <c r="AL434" s="215"/>
      <c r="AM434" s="215"/>
      <c r="AN434" s="215"/>
      <c r="AO434" s="215"/>
      <c r="AP434" s="215"/>
      <c r="AQ434" s="215"/>
      <c r="AR434" s="215"/>
      <c r="AS434" s="215"/>
      <c r="AT434" s="215"/>
      <c r="AU434" s="215"/>
      <c r="AV434" s="215"/>
      <c r="AW434" s="215"/>
      <c r="AX434" s="215"/>
      <c r="AY434" s="215"/>
      <c r="AZ434" s="215"/>
      <c r="BA434" s="215"/>
      <c r="BB434" s="215"/>
      <c r="BC434" s="215"/>
      <c r="BD434" s="215"/>
      <c r="BE434" s="215"/>
      <c r="BF434" s="215"/>
      <c r="BG434" s="215"/>
      <c r="BH434" s="215"/>
    </row>
    <row r="435" spans="1:60" outlineLevel="1" x14ac:dyDescent="0.2">
      <c r="A435" s="222"/>
      <c r="B435" s="223"/>
      <c r="C435" s="264" t="s">
        <v>531</v>
      </c>
      <c r="D435" s="249"/>
      <c r="E435" s="249"/>
      <c r="F435" s="249"/>
      <c r="G435" s="249"/>
      <c r="H435" s="224"/>
      <c r="I435" s="224"/>
      <c r="J435" s="224"/>
      <c r="K435" s="224"/>
      <c r="L435" s="224"/>
      <c r="M435" s="224"/>
      <c r="N435" s="224"/>
      <c r="O435" s="224"/>
      <c r="P435" s="224"/>
      <c r="Q435" s="224"/>
      <c r="R435" s="224"/>
      <c r="S435" s="224"/>
      <c r="T435" s="224"/>
      <c r="U435" s="224"/>
      <c r="V435" s="224"/>
      <c r="W435" s="224"/>
      <c r="X435" s="224"/>
      <c r="Y435" s="215"/>
      <c r="Z435" s="215"/>
      <c r="AA435" s="215"/>
      <c r="AB435" s="215"/>
      <c r="AC435" s="215"/>
      <c r="AD435" s="215"/>
      <c r="AE435" s="215"/>
      <c r="AF435" s="215"/>
      <c r="AG435" s="215" t="s">
        <v>166</v>
      </c>
      <c r="AH435" s="215"/>
      <c r="AI435" s="215"/>
      <c r="AJ435" s="215"/>
      <c r="AK435" s="215"/>
      <c r="AL435" s="215"/>
      <c r="AM435" s="215"/>
      <c r="AN435" s="215"/>
      <c r="AO435" s="215"/>
      <c r="AP435" s="215"/>
      <c r="AQ435" s="215"/>
      <c r="AR435" s="215"/>
      <c r="AS435" s="215"/>
      <c r="AT435" s="215"/>
      <c r="AU435" s="215"/>
      <c r="AV435" s="215"/>
      <c r="AW435" s="215"/>
      <c r="AX435" s="215"/>
      <c r="AY435" s="215"/>
      <c r="AZ435" s="215"/>
      <c r="BA435" s="215"/>
      <c r="BB435" s="215"/>
      <c r="BC435" s="215"/>
      <c r="BD435" s="215"/>
      <c r="BE435" s="215"/>
      <c r="BF435" s="215"/>
      <c r="BG435" s="215"/>
      <c r="BH435" s="215"/>
    </row>
    <row r="436" spans="1:60" outlineLevel="1" x14ac:dyDescent="0.2">
      <c r="A436" s="222"/>
      <c r="B436" s="223"/>
      <c r="C436" s="264" t="s">
        <v>532</v>
      </c>
      <c r="D436" s="249"/>
      <c r="E436" s="249"/>
      <c r="F436" s="249"/>
      <c r="G436" s="249"/>
      <c r="H436" s="224"/>
      <c r="I436" s="224"/>
      <c r="J436" s="224"/>
      <c r="K436" s="224"/>
      <c r="L436" s="224"/>
      <c r="M436" s="224"/>
      <c r="N436" s="224"/>
      <c r="O436" s="224"/>
      <c r="P436" s="224"/>
      <c r="Q436" s="224"/>
      <c r="R436" s="224"/>
      <c r="S436" s="224"/>
      <c r="T436" s="224"/>
      <c r="U436" s="224"/>
      <c r="V436" s="224"/>
      <c r="W436" s="224"/>
      <c r="X436" s="224"/>
      <c r="Y436" s="215"/>
      <c r="Z436" s="215"/>
      <c r="AA436" s="215"/>
      <c r="AB436" s="215"/>
      <c r="AC436" s="215"/>
      <c r="AD436" s="215"/>
      <c r="AE436" s="215"/>
      <c r="AF436" s="215"/>
      <c r="AG436" s="215" t="s">
        <v>166</v>
      </c>
      <c r="AH436" s="215"/>
      <c r="AI436" s="215"/>
      <c r="AJ436" s="215"/>
      <c r="AK436" s="215"/>
      <c r="AL436" s="215"/>
      <c r="AM436" s="215"/>
      <c r="AN436" s="215"/>
      <c r="AO436" s="215"/>
      <c r="AP436" s="215"/>
      <c r="AQ436" s="215"/>
      <c r="AR436" s="215"/>
      <c r="AS436" s="215"/>
      <c r="AT436" s="215"/>
      <c r="AU436" s="215"/>
      <c r="AV436" s="215"/>
      <c r="AW436" s="215"/>
      <c r="AX436" s="215"/>
      <c r="AY436" s="215"/>
      <c r="AZ436" s="215"/>
      <c r="BA436" s="215"/>
      <c r="BB436" s="215"/>
      <c r="BC436" s="215"/>
      <c r="BD436" s="215"/>
      <c r="BE436" s="215"/>
      <c r="BF436" s="215"/>
      <c r="BG436" s="215"/>
      <c r="BH436" s="215"/>
    </row>
    <row r="437" spans="1:60" outlineLevel="1" x14ac:dyDescent="0.2">
      <c r="A437" s="241">
        <v>75</v>
      </c>
      <c r="B437" s="242" t="s">
        <v>533</v>
      </c>
      <c r="C437" s="261" t="s">
        <v>534</v>
      </c>
      <c r="D437" s="243" t="s">
        <v>518</v>
      </c>
      <c r="E437" s="244">
        <v>1</v>
      </c>
      <c r="F437" s="245"/>
      <c r="G437" s="246">
        <f>ROUND(E437*F437,2)</f>
        <v>0</v>
      </c>
      <c r="H437" s="245"/>
      <c r="I437" s="246">
        <f>ROUND(E437*H437,2)</f>
        <v>0</v>
      </c>
      <c r="J437" s="245"/>
      <c r="K437" s="246">
        <f>ROUND(E437*J437,2)</f>
        <v>0</v>
      </c>
      <c r="L437" s="246">
        <v>21</v>
      </c>
      <c r="M437" s="246">
        <f>G437*(1+L437/100)</f>
        <v>0</v>
      </c>
      <c r="N437" s="246">
        <v>0</v>
      </c>
      <c r="O437" s="246">
        <f>ROUND(E437*N437,2)</f>
        <v>0</v>
      </c>
      <c r="P437" s="246">
        <v>0</v>
      </c>
      <c r="Q437" s="246">
        <f>ROUND(E437*P437,2)</f>
        <v>0</v>
      </c>
      <c r="R437" s="246"/>
      <c r="S437" s="246" t="s">
        <v>149</v>
      </c>
      <c r="T437" s="247" t="s">
        <v>229</v>
      </c>
      <c r="U437" s="224">
        <v>0</v>
      </c>
      <c r="V437" s="224">
        <f>ROUND(E437*U437,2)</f>
        <v>0</v>
      </c>
      <c r="W437" s="224"/>
      <c r="X437" s="224" t="s">
        <v>519</v>
      </c>
      <c r="Y437" s="215"/>
      <c r="Z437" s="215"/>
      <c r="AA437" s="215"/>
      <c r="AB437" s="215"/>
      <c r="AC437" s="215"/>
      <c r="AD437" s="215"/>
      <c r="AE437" s="215"/>
      <c r="AF437" s="215"/>
      <c r="AG437" s="215" t="s">
        <v>524</v>
      </c>
      <c r="AH437" s="215"/>
      <c r="AI437" s="215"/>
      <c r="AJ437" s="215"/>
      <c r="AK437" s="215"/>
      <c r="AL437" s="215"/>
      <c r="AM437" s="215"/>
      <c r="AN437" s="215"/>
      <c r="AO437" s="215"/>
      <c r="AP437" s="215"/>
      <c r="AQ437" s="215"/>
      <c r="AR437" s="215"/>
      <c r="AS437" s="215"/>
      <c r="AT437" s="215"/>
      <c r="AU437" s="215"/>
      <c r="AV437" s="215"/>
      <c r="AW437" s="215"/>
      <c r="AX437" s="215"/>
      <c r="AY437" s="215"/>
      <c r="AZ437" s="215"/>
      <c r="BA437" s="215"/>
      <c r="BB437" s="215"/>
      <c r="BC437" s="215"/>
      <c r="BD437" s="215"/>
      <c r="BE437" s="215"/>
      <c r="BF437" s="215"/>
      <c r="BG437" s="215"/>
      <c r="BH437" s="215"/>
    </row>
    <row r="438" spans="1:60" outlineLevel="1" x14ac:dyDescent="0.2">
      <c r="A438" s="222"/>
      <c r="B438" s="223"/>
      <c r="C438" s="265" t="s">
        <v>535</v>
      </c>
      <c r="D438" s="251"/>
      <c r="E438" s="251"/>
      <c r="F438" s="251"/>
      <c r="G438" s="251"/>
      <c r="H438" s="224"/>
      <c r="I438" s="224"/>
      <c r="J438" s="224"/>
      <c r="K438" s="224"/>
      <c r="L438" s="224"/>
      <c r="M438" s="224"/>
      <c r="N438" s="224"/>
      <c r="O438" s="224"/>
      <c r="P438" s="224"/>
      <c r="Q438" s="224"/>
      <c r="R438" s="224"/>
      <c r="S438" s="224"/>
      <c r="T438" s="224"/>
      <c r="U438" s="224"/>
      <c r="V438" s="224"/>
      <c r="W438" s="224"/>
      <c r="X438" s="224"/>
      <c r="Y438" s="215"/>
      <c r="Z438" s="215"/>
      <c r="AA438" s="215"/>
      <c r="AB438" s="215"/>
      <c r="AC438" s="215"/>
      <c r="AD438" s="215"/>
      <c r="AE438" s="215"/>
      <c r="AF438" s="215"/>
      <c r="AG438" s="215" t="s">
        <v>166</v>
      </c>
      <c r="AH438" s="215"/>
      <c r="AI438" s="215"/>
      <c r="AJ438" s="215"/>
      <c r="AK438" s="215"/>
      <c r="AL438" s="215"/>
      <c r="AM438" s="215"/>
      <c r="AN438" s="215"/>
      <c r="AO438" s="215"/>
      <c r="AP438" s="215"/>
      <c r="AQ438" s="215"/>
      <c r="AR438" s="215"/>
      <c r="AS438" s="215"/>
      <c r="AT438" s="215"/>
      <c r="AU438" s="215"/>
      <c r="AV438" s="215"/>
      <c r="AW438" s="215"/>
      <c r="AX438" s="215"/>
      <c r="AY438" s="215"/>
      <c r="AZ438" s="215"/>
      <c r="BA438" s="250" t="str">
        <f>C438</f>
        <v>Dodavatel mikropilot zpracuje jejich výrobní dokumentaci a technologický postup provádění – podléhá schválení TDI nebo projektanta.</v>
      </c>
      <c r="BB438" s="215"/>
      <c r="BC438" s="215"/>
      <c r="BD438" s="215"/>
      <c r="BE438" s="215"/>
      <c r="BF438" s="215"/>
      <c r="BG438" s="215"/>
      <c r="BH438" s="215"/>
    </row>
    <row r="439" spans="1:60" outlineLevel="1" x14ac:dyDescent="0.2">
      <c r="A439" s="241">
        <v>76</v>
      </c>
      <c r="B439" s="242" t="s">
        <v>536</v>
      </c>
      <c r="C439" s="261" t="s">
        <v>537</v>
      </c>
      <c r="D439" s="243" t="s">
        <v>518</v>
      </c>
      <c r="E439" s="244">
        <v>1</v>
      </c>
      <c r="F439" s="245"/>
      <c r="G439" s="246">
        <f>ROUND(E439*F439,2)</f>
        <v>0</v>
      </c>
      <c r="H439" s="245"/>
      <c r="I439" s="246">
        <f>ROUND(E439*H439,2)</f>
        <v>0</v>
      </c>
      <c r="J439" s="245"/>
      <c r="K439" s="246">
        <f>ROUND(E439*J439,2)</f>
        <v>0</v>
      </c>
      <c r="L439" s="246">
        <v>21</v>
      </c>
      <c r="M439" s="246">
        <f>G439*(1+L439/100)</f>
        <v>0</v>
      </c>
      <c r="N439" s="246">
        <v>0</v>
      </c>
      <c r="O439" s="246">
        <f>ROUND(E439*N439,2)</f>
        <v>0</v>
      </c>
      <c r="P439" s="246">
        <v>0</v>
      </c>
      <c r="Q439" s="246">
        <f>ROUND(E439*P439,2)</f>
        <v>0</v>
      </c>
      <c r="R439" s="246"/>
      <c r="S439" s="246" t="s">
        <v>149</v>
      </c>
      <c r="T439" s="247" t="s">
        <v>229</v>
      </c>
      <c r="U439" s="224">
        <v>0</v>
      </c>
      <c r="V439" s="224">
        <f>ROUND(E439*U439,2)</f>
        <v>0</v>
      </c>
      <c r="W439" s="224"/>
      <c r="X439" s="224" t="s">
        <v>519</v>
      </c>
      <c r="Y439" s="215"/>
      <c r="Z439" s="215"/>
      <c r="AA439" s="215"/>
      <c r="AB439" s="215"/>
      <c r="AC439" s="215"/>
      <c r="AD439" s="215"/>
      <c r="AE439" s="215"/>
      <c r="AF439" s="215"/>
      <c r="AG439" s="215" t="s">
        <v>520</v>
      </c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5"/>
      <c r="AT439" s="215"/>
      <c r="AU439" s="215"/>
      <c r="AV439" s="215"/>
      <c r="AW439" s="215"/>
      <c r="AX439" s="215"/>
      <c r="AY439" s="215"/>
      <c r="AZ439" s="215"/>
      <c r="BA439" s="215"/>
      <c r="BB439" s="215"/>
      <c r="BC439" s="215"/>
      <c r="BD439" s="215"/>
      <c r="BE439" s="215"/>
      <c r="BF439" s="215"/>
      <c r="BG439" s="215"/>
      <c r="BH439" s="215"/>
    </row>
    <row r="440" spans="1:60" outlineLevel="1" x14ac:dyDescent="0.2">
      <c r="A440" s="222"/>
      <c r="B440" s="223"/>
      <c r="C440" s="265" t="s">
        <v>538</v>
      </c>
      <c r="D440" s="251"/>
      <c r="E440" s="251"/>
      <c r="F440" s="251"/>
      <c r="G440" s="251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15"/>
      <c r="Z440" s="215"/>
      <c r="AA440" s="215"/>
      <c r="AB440" s="215"/>
      <c r="AC440" s="215"/>
      <c r="AD440" s="215"/>
      <c r="AE440" s="215"/>
      <c r="AF440" s="215"/>
      <c r="AG440" s="215" t="s">
        <v>166</v>
      </c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  <c r="BC440" s="215"/>
      <c r="BD440" s="215"/>
      <c r="BE440" s="215"/>
      <c r="BF440" s="215"/>
      <c r="BG440" s="215"/>
      <c r="BH440" s="215"/>
    </row>
    <row r="441" spans="1:60" x14ac:dyDescent="0.2">
      <c r="A441" s="3"/>
      <c r="B441" s="4"/>
      <c r="C441" s="271"/>
      <c r="D441" s="6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AE441">
        <v>15</v>
      </c>
      <c r="AF441">
        <v>21</v>
      </c>
      <c r="AG441" t="s">
        <v>130</v>
      </c>
    </row>
    <row r="442" spans="1:60" x14ac:dyDescent="0.2">
      <c r="A442" s="218"/>
      <c r="B442" s="219" t="s">
        <v>29</v>
      </c>
      <c r="C442" s="272"/>
      <c r="D442" s="220"/>
      <c r="E442" s="221"/>
      <c r="F442" s="221"/>
      <c r="G442" s="259">
        <f>G8+G25+G66+G85+G89+G115+G120+G124+G137+G186+G189+G203+G207+G210+G227+G232+G286+G321+G365+G371+G416+G424+G427</f>
        <v>0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AE442">
        <f>SUMIF(L7:L440,AE441,G7:G440)</f>
        <v>0</v>
      </c>
      <c r="AF442">
        <f>SUMIF(L7:L440,AF441,G7:G440)</f>
        <v>0</v>
      </c>
      <c r="AG442" t="s">
        <v>539</v>
      </c>
    </row>
    <row r="443" spans="1:60" x14ac:dyDescent="0.2">
      <c r="C443" s="273"/>
      <c r="D443" s="10"/>
      <c r="AG443" t="s">
        <v>540</v>
      </c>
    </row>
    <row r="444" spans="1:60" x14ac:dyDescent="0.2">
      <c r="D444" s="10"/>
    </row>
    <row r="445" spans="1:60" x14ac:dyDescent="0.2">
      <c r="D445" s="10"/>
    </row>
    <row r="446" spans="1:60" x14ac:dyDescent="0.2">
      <c r="D446" s="10"/>
    </row>
    <row r="447" spans="1:60" x14ac:dyDescent="0.2">
      <c r="D447" s="10"/>
    </row>
    <row r="448" spans="1:60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D97" sheet="1"/>
  <mergeCells count="74">
    <mergeCell ref="C438:G438"/>
    <mergeCell ref="C440:G440"/>
    <mergeCell ref="C431:G431"/>
    <mergeCell ref="C432:G432"/>
    <mergeCell ref="C433:G433"/>
    <mergeCell ref="C434:G434"/>
    <mergeCell ref="C435:G435"/>
    <mergeCell ref="C436:G436"/>
    <mergeCell ref="C341:G341"/>
    <mergeCell ref="C364:G364"/>
    <mergeCell ref="C418:G418"/>
    <mergeCell ref="C426:G426"/>
    <mergeCell ref="C429:G429"/>
    <mergeCell ref="C430:G430"/>
    <mergeCell ref="C248:G248"/>
    <mergeCell ref="C266:G266"/>
    <mergeCell ref="C283:G283"/>
    <mergeCell ref="C285:G285"/>
    <mergeCell ref="C320:G320"/>
    <mergeCell ref="C326:G326"/>
    <mergeCell ref="C212:G212"/>
    <mergeCell ref="C221:G221"/>
    <mergeCell ref="C226:G226"/>
    <mergeCell ref="C231:G231"/>
    <mergeCell ref="C234:G234"/>
    <mergeCell ref="C247:G247"/>
    <mergeCell ref="C171:G171"/>
    <mergeCell ref="C183:G183"/>
    <mergeCell ref="C188:G188"/>
    <mergeCell ref="C191:G191"/>
    <mergeCell ref="C206:G206"/>
    <mergeCell ref="C209:G209"/>
    <mergeCell ref="C92:G92"/>
    <mergeCell ref="C109:G109"/>
    <mergeCell ref="C112:G112"/>
    <mergeCell ref="C113:G113"/>
    <mergeCell ref="C117:G117"/>
    <mergeCell ref="C122:G122"/>
    <mergeCell ref="C80:G80"/>
    <mergeCell ref="C81:G81"/>
    <mergeCell ref="C83:G83"/>
    <mergeCell ref="C84:G84"/>
    <mergeCell ref="C87:G87"/>
    <mergeCell ref="C91:G91"/>
    <mergeCell ref="C71:G71"/>
    <mergeCell ref="C72:G72"/>
    <mergeCell ref="C74:G74"/>
    <mergeCell ref="C75:G75"/>
    <mergeCell ref="C77:G77"/>
    <mergeCell ref="C78:G78"/>
    <mergeCell ref="C39:G39"/>
    <mergeCell ref="C41:G41"/>
    <mergeCell ref="C42:G42"/>
    <mergeCell ref="C43:G43"/>
    <mergeCell ref="C68:G68"/>
    <mergeCell ref="C69:G69"/>
    <mergeCell ref="C32:G32"/>
    <mergeCell ref="C34:G34"/>
    <mergeCell ref="C35:G35"/>
    <mergeCell ref="C36:G36"/>
    <mergeCell ref="C37:G37"/>
    <mergeCell ref="C38:G38"/>
    <mergeCell ref="C16:G16"/>
    <mergeCell ref="C17:G17"/>
    <mergeCell ref="C20:G20"/>
    <mergeCell ref="C21:G21"/>
    <mergeCell ref="C23:G23"/>
    <mergeCell ref="C29:G2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revize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revize 01 Pol'!Názvy_tisku</vt:lpstr>
      <vt:lpstr>oadresa</vt:lpstr>
      <vt:lpstr>Stavba!Objednatel</vt:lpstr>
      <vt:lpstr>Stavba!Objekt</vt:lpstr>
      <vt:lpstr>'01 revize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2019-03-19T12:27:02Z</cp:lastPrinted>
  <dcterms:created xsi:type="dcterms:W3CDTF">2009-04-08T07:15:50Z</dcterms:created>
  <dcterms:modified xsi:type="dcterms:W3CDTF">2019-07-23T21:41:32Z</dcterms:modified>
</cp:coreProperties>
</file>